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392" activeTab="2"/>
  </bookViews>
  <sheets>
    <sheet name="附表1" sheetId="1" r:id="rId1"/>
    <sheet name="附表2" sheetId="2" r:id="rId2"/>
    <sheet name="附表3" sheetId="3" r:id="rId3"/>
  </sheets>
  <calcPr calcId="144525"/>
</workbook>
</file>

<file path=xl/sharedStrings.xml><?xml version="1.0" encoding="utf-8"?>
<sst xmlns="http://schemas.openxmlformats.org/spreadsheetml/2006/main" count="131" uniqueCount="90">
  <si>
    <t>附表1</t>
  </si>
  <si>
    <r>
      <rPr>
        <sz val="16"/>
        <color theme="1"/>
        <rFont val="方正小标宋简体"/>
        <charset val="134"/>
      </rPr>
      <t>利通区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年轮作休耕项目（麦套复大豆及单种大豆）补贴面积及补贴资金公示表</t>
    </r>
  </si>
  <si>
    <r>
      <t>填报单位：吴忠市利通区农业农村局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</t>
    </r>
    <r>
      <rPr>
        <sz val="11"/>
        <color theme="1"/>
        <rFont val="宋体"/>
        <charset val="134"/>
      </rPr>
      <t>单位：亩、元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亩、元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</si>
  <si>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</si>
  <si>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乡镇</t>
    </r>
  </si>
  <si>
    <r>
      <rPr>
        <b/>
        <sz val="11"/>
        <color theme="1"/>
        <rFont val="宋体"/>
        <charset val="134"/>
      </rPr>
      <t>轮作休耕补贴面积</t>
    </r>
  </si>
  <si>
    <r>
      <rPr>
        <b/>
        <sz val="11"/>
        <color theme="1"/>
        <rFont val="宋体"/>
        <charset val="134"/>
      </rPr>
      <t>补贴标准</t>
    </r>
  </si>
  <si>
    <r>
      <rPr>
        <b/>
        <sz val="11"/>
        <color theme="1"/>
        <rFont val="宋体"/>
        <charset val="134"/>
      </rPr>
      <t>补贴资金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</si>
  <si>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</si>
  <si>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</si>
  <si>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麦套大豆</t>
    </r>
  </si>
  <si>
    <r>
      <rPr>
        <b/>
        <sz val="11"/>
        <color theme="1"/>
        <rFont val="宋体"/>
        <charset val="134"/>
      </rPr>
      <t>单种大豆</t>
    </r>
  </si>
  <si>
    <r>
      <rPr>
        <b/>
        <sz val="11"/>
        <color theme="1"/>
        <rFont val="宋体"/>
        <charset val="134"/>
      </rPr>
      <t>复种大豆</t>
    </r>
  </si>
  <si>
    <r>
      <t>第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批补贴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</si>
  <si>
    <r>
      <t>第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宋体"/>
        <charset val="134"/>
      </rPr>
      <t>批补贴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标准</t>
    </r>
  </si>
  <si>
    <r>
      <t>第</t>
    </r>
    <r>
      <rPr>
        <b/>
        <sz val="11"/>
        <color theme="1"/>
        <rFont val="Times New Roman"/>
        <charset val="134"/>
      </rPr>
      <t>1</t>
    </r>
    <r>
      <rPr>
        <b/>
        <sz val="11"/>
        <color theme="1"/>
        <rFont val="宋体"/>
        <charset val="134"/>
      </rPr>
      <t>批补贴
资金</t>
    </r>
  </si>
  <si>
    <r>
      <t>第</t>
    </r>
    <r>
      <rPr>
        <b/>
        <sz val="11"/>
        <color theme="1"/>
        <rFont val="Times New Roman"/>
        <charset val="134"/>
      </rPr>
      <t>2</t>
    </r>
    <r>
      <rPr>
        <b/>
        <sz val="11"/>
        <color theme="1"/>
        <rFont val="宋体"/>
        <charset val="134"/>
      </rPr>
      <t>批补贴
资金</t>
    </r>
  </si>
  <si>
    <r>
      <t>150</t>
    </r>
    <r>
      <rPr>
        <b/>
        <sz val="11"/>
        <rFont val="宋体"/>
        <charset val="134"/>
      </rPr>
      <t>或</t>
    </r>
    <r>
      <rPr>
        <b/>
        <sz val="11"/>
        <rFont val="Times New Roman"/>
        <charset val="134"/>
      </rPr>
      <t>300</t>
    </r>
  </si>
  <si>
    <r>
      <t>18</t>
    </r>
    <r>
      <rPr>
        <b/>
        <sz val="11"/>
        <rFont val="宋体"/>
        <charset val="134"/>
      </rPr>
      <t>或</t>
    </r>
    <r>
      <rPr>
        <b/>
        <sz val="11"/>
        <rFont val="Times New Roman"/>
        <charset val="134"/>
      </rPr>
      <t>168</t>
    </r>
  </si>
  <si>
    <r>
      <rPr>
        <sz val="11"/>
        <rFont val="宋体"/>
        <charset val="134"/>
      </rPr>
      <t>上桥镇</t>
    </r>
  </si>
  <si>
    <r>
      <rPr>
        <sz val="11"/>
        <rFont val="宋体"/>
        <charset val="134"/>
      </rPr>
      <t>板桥乡</t>
    </r>
  </si>
  <si>
    <r>
      <rPr>
        <sz val="11"/>
        <rFont val="宋体"/>
        <charset val="134"/>
      </rPr>
      <t>金积镇</t>
    </r>
  </si>
  <si>
    <r>
      <t>150</t>
    </r>
    <r>
      <rPr>
        <sz val="11"/>
        <rFont val="宋体"/>
        <charset val="134"/>
      </rPr>
      <t>或</t>
    </r>
    <r>
      <rPr>
        <sz val="11"/>
        <rFont val="Times New Roman"/>
        <charset val="134"/>
      </rPr>
      <t>300</t>
    </r>
  </si>
  <si>
    <r>
      <t>18</t>
    </r>
    <r>
      <rPr>
        <sz val="11"/>
        <rFont val="宋体"/>
        <charset val="134"/>
      </rPr>
      <t>或</t>
    </r>
    <r>
      <rPr>
        <sz val="11"/>
        <rFont val="Times New Roman"/>
        <charset val="134"/>
      </rPr>
      <t>168</t>
    </r>
  </si>
  <si>
    <r>
      <rPr>
        <sz val="11"/>
        <rFont val="宋体"/>
        <charset val="134"/>
      </rPr>
      <t>马莲渠乡</t>
    </r>
  </si>
  <si>
    <r>
      <rPr>
        <sz val="11"/>
        <rFont val="宋体"/>
        <charset val="134"/>
      </rPr>
      <t>高闸镇</t>
    </r>
  </si>
  <si>
    <r>
      <rPr>
        <sz val="11"/>
        <rFont val="宋体"/>
        <charset val="134"/>
      </rPr>
      <t>扁担沟镇</t>
    </r>
  </si>
  <si>
    <r>
      <rPr>
        <sz val="11"/>
        <rFont val="宋体"/>
        <charset val="134"/>
      </rPr>
      <t>金银滩镇</t>
    </r>
  </si>
  <si>
    <r>
      <rPr>
        <sz val="11"/>
        <rFont val="宋体"/>
        <charset val="134"/>
      </rPr>
      <t>郭家桥乡</t>
    </r>
  </si>
  <si>
    <r>
      <rPr>
        <sz val="11"/>
        <rFont val="宋体"/>
        <charset val="134"/>
      </rPr>
      <t>东塔寺乡</t>
    </r>
  </si>
  <si>
    <r>
      <rPr>
        <sz val="11"/>
        <rFont val="宋体"/>
        <charset val="134"/>
      </rPr>
      <t>古城镇</t>
    </r>
  </si>
  <si>
    <r>
      <rPr>
        <sz val="11"/>
        <color theme="1"/>
        <rFont val="宋体"/>
        <charset val="134"/>
      </rPr>
      <t>说明</t>
    </r>
  </si>
  <si>
    <r>
      <t>中央下达利通区轮作休耕项目种植任务</t>
    </r>
    <r>
      <rPr>
        <sz val="11"/>
        <color theme="1"/>
        <rFont val="Times New Roman"/>
        <charset val="134"/>
      </rPr>
      <t>3800</t>
    </r>
    <r>
      <rPr>
        <sz val="11"/>
        <color theme="1"/>
        <rFont val="宋体"/>
        <charset val="134"/>
      </rPr>
      <t>亩，补贴标准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亩，下达资金</t>
    </r>
    <r>
      <rPr>
        <sz val="11"/>
        <color theme="1"/>
        <rFont val="Times New Roman"/>
        <charset val="134"/>
      </rPr>
      <t>57</t>
    </r>
    <r>
      <rPr>
        <sz val="11"/>
        <color theme="1"/>
        <rFont val="宋体"/>
        <charset val="134"/>
      </rPr>
      <t>万元。经核验，利通区共完成种植面积</t>
    </r>
    <r>
      <rPr>
        <sz val="11"/>
        <color theme="1"/>
        <rFont val="Times New Roman"/>
        <charset val="134"/>
      </rPr>
      <t>4286.33</t>
    </r>
    <r>
      <rPr>
        <sz val="11"/>
        <color theme="1"/>
        <rFont val="宋体"/>
        <charset val="134"/>
      </rPr>
      <t>亩。按照补贴标准麦套复大豆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亩、单种大豆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亩，合计需要补贴资金</t>
    </r>
    <r>
      <rPr>
        <sz val="11"/>
        <color theme="1"/>
        <rFont val="Times New Roman"/>
        <charset val="134"/>
      </rPr>
      <t>90.72345</t>
    </r>
    <r>
      <rPr>
        <sz val="11"/>
        <color theme="1"/>
        <rFont val="宋体"/>
        <charset val="134"/>
      </rPr>
      <t>万元，差额补贴资金</t>
    </r>
    <r>
      <rPr>
        <sz val="11"/>
        <color theme="1"/>
        <rFont val="Times New Roman"/>
        <charset val="134"/>
      </rPr>
      <t>33.72345</t>
    </r>
    <r>
      <rPr>
        <sz val="11"/>
        <color theme="1"/>
        <rFont val="宋体"/>
        <charset val="134"/>
      </rPr>
      <t>万元由利通区财政配套兑付。</t>
    </r>
    <r>
      <rPr>
        <sz val="11"/>
        <color theme="1"/>
        <rFont val="Times New Roman"/>
        <charset val="134"/>
      </rPr>
      <t xml:space="preserve">
</t>
    </r>
  </si>
  <si>
    <t>附表2</t>
  </si>
  <si>
    <r>
      <rPr>
        <sz val="16"/>
        <rFont val="方正小标宋_GBK"/>
        <charset val="134"/>
      </rPr>
      <t>利通区</t>
    </r>
    <r>
      <rPr>
        <sz val="16"/>
        <rFont val="Times New Roman"/>
        <charset val="134"/>
      </rPr>
      <t>2024</t>
    </r>
    <r>
      <rPr>
        <sz val="16"/>
        <rFont val="方正小标宋_GBK"/>
        <charset val="134"/>
      </rPr>
      <t>年大豆玉米带状复合种植补贴面积及补贴资金公示表</t>
    </r>
  </si>
  <si>
    <r>
      <t>填报单位：吴忠市利通区农业农村局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单位：亩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、元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亩、元</t>
    </r>
    <r>
      <rPr>
        <sz val="11"/>
        <rFont val="Times New Roman"/>
        <charset val="134"/>
      </rPr>
      <t xml:space="preserve">                                                                                 </t>
    </r>
  </si>
  <si>
    <t>序号</t>
  </si>
  <si>
    <t>乡镇</t>
  </si>
  <si>
    <t>种植主体名称</t>
  </si>
  <si>
    <t>负责人
姓名</t>
  </si>
  <si>
    <t>补贴面积</t>
  </si>
  <si>
    <t>补贴标准</t>
  </si>
  <si>
    <t>补贴资金</t>
  </si>
  <si>
    <t>备注</t>
  </si>
  <si>
    <t>合计</t>
  </si>
  <si>
    <r>
      <t>第</t>
    </r>
    <r>
      <rPr>
        <b/>
        <sz val="11"/>
        <rFont val="Times New Roman"/>
        <charset val="134"/>
      </rPr>
      <t>1</t>
    </r>
    <r>
      <rPr>
        <b/>
        <sz val="11"/>
        <rFont val="宋体"/>
        <charset val="134"/>
      </rPr>
      <t>批补贴
标准</t>
    </r>
  </si>
  <si>
    <r>
      <t>第</t>
    </r>
    <r>
      <rPr>
        <b/>
        <sz val="11"/>
        <rFont val="Times New Roman"/>
        <charset val="134"/>
      </rPr>
      <t>2</t>
    </r>
    <r>
      <rPr>
        <b/>
        <sz val="11"/>
        <rFont val="宋体"/>
        <charset val="134"/>
      </rPr>
      <t>批补贴
标准</t>
    </r>
  </si>
  <si>
    <r>
      <t>第</t>
    </r>
    <r>
      <rPr>
        <b/>
        <sz val="11"/>
        <rFont val="Times New Roman"/>
        <charset val="134"/>
      </rPr>
      <t>1</t>
    </r>
    <r>
      <rPr>
        <b/>
        <sz val="11"/>
        <rFont val="宋体"/>
        <charset val="134"/>
      </rPr>
      <t>批补贴
资金</t>
    </r>
  </si>
  <si>
    <r>
      <t>第</t>
    </r>
    <r>
      <rPr>
        <b/>
        <sz val="11"/>
        <rFont val="Times New Roman"/>
        <charset val="134"/>
      </rPr>
      <t>2</t>
    </r>
    <r>
      <rPr>
        <b/>
        <sz val="11"/>
        <rFont val="宋体"/>
        <charset val="134"/>
      </rPr>
      <t>批补贴
资金</t>
    </r>
  </si>
  <si>
    <t>金积镇</t>
  </si>
  <si>
    <t>吴忠市丁云服务农机专业合作社</t>
  </si>
  <si>
    <t>丁云</t>
  </si>
  <si>
    <t>扁担沟镇</t>
  </si>
  <si>
    <t>扁担沟村大户</t>
  </si>
  <si>
    <t>范宏林</t>
  </si>
  <si>
    <t>烽火墩村散户</t>
  </si>
  <si>
    <t>马超</t>
  </si>
  <si>
    <t>西沟沿村散户</t>
  </si>
  <si>
    <t>王耀山</t>
  </si>
  <si>
    <t>五里坡散户</t>
  </si>
  <si>
    <t>杨国明</t>
  </si>
  <si>
    <t>南梁大户</t>
  </si>
  <si>
    <t>杨生岐</t>
  </si>
  <si>
    <t>海子井大户</t>
  </si>
  <si>
    <t>马志斌</t>
  </si>
  <si>
    <t>石家窑散户</t>
  </si>
  <si>
    <t>马国柱</t>
  </si>
  <si>
    <t>吴家沟散户</t>
  </si>
  <si>
    <t>夏海东</t>
  </si>
  <si>
    <t>赵家沟散户</t>
  </si>
  <si>
    <t>兰明莲</t>
  </si>
  <si>
    <t>渔光湖散户</t>
  </si>
  <si>
    <t>顾剑英</t>
  </si>
  <si>
    <t>吴忠市利通区利浩农业开发有限公司</t>
  </si>
  <si>
    <t>姬国元</t>
  </si>
  <si>
    <t>郭家桥乡</t>
  </si>
  <si>
    <t>宁夏金谷家庭农场</t>
  </si>
  <si>
    <t>王蒙</t>
  </si>
  <si>
    <t>说明</t>
  </si>
  <si>
    <r>
      <t>自治区下达利通区大豆玉米带状复合种植任务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宋体"/>
        <charset val="134"/>
      </rPr>
      <t>亩，中央资金补助标准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亩，下达资金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宋体"/>
        <charset val="134"/>
      </rPr>
      <t>万元；自治区补助标准50元/亩，下达资金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5万元，合计补助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亩，中央及自治区下达项目总资金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万元。经核验，利通区完成种植面积</t>
    </r>
    <r>
      <rPr>
        <sz val="11"/>
        <color theme="1"/>
        <rFont val="Times New Roman"/>
        <charset val="134"/>
      </rPr>
      <t>4228.15</t>
    </r>
    <r>
      <rPr>
        <sz val="11"/>
        <color theme="1"/>
        <rFont val="宋体"/>
        <charset val="134"/>
      </rPr>
      <t>亩，按补贴标准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亩，合计需要补贴资金</t>
    </r>
    <r>
      <rPr>
        <sz val="11"/>
        <color theme="1"/>
        <rFont val="Times New Roman"/>
        <charset val="134"/>
      </rPr>
      <t>126.8445</t>
    </r>
    <r>
      <rPr>
        <sz val="11"/>
        <color theme="1"/>
        <rFont val="宋体"/>
        <charset val="134"/>
      </rPr>
      <t>万元，差额补贴资金</t>
    </r>
    <r>
      <rPr>
        <sz val="11"/>
        <color theme="1"/>
        <rFont val="Times New Roman"/>
        <charset val="134"/>
      </rPr>
      <t>66.8445</t>
    </r>
    <r>
      <rPr>
        <sz val="11"/>
        <color theme="1"/>
        <rFont val="宋体"/>
        <charset val="134"/>
      </rPr>
      <t>万元由利通区财政配套兑付。</t>
    </r>
  </si>
  <si>
    <t>附表3</t>
  </si>
  <si>
    <r>
      <rPr>
        <sz val="16"/>
        <color theme="1"/>
        <rFont val="方正小标宋简体"/>
        <charset val="134"/>
      </rPr>
      <t>利通区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方正小标宋简体"/>
        <charset val="134"/>
      </rPr>
      <t>年小麦及麦后复种油葵种植补贴面积及补贴资金公示表</t>
    </r>
  </si>
  <si>
    <r>
      <t>填报单位：吴忠市利通区农业农村局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</t>
    </r>
    <r>
      <rPr>
        <sz val="11"/>
        <color theme="1"/>
        <rFont val="宋体"/>
        <charset val="134"/>
      </rPr>
      <t>单位：亩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、元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亩、元</t>
    </r>
  </si>
  <si>
    <r>
      <rPr>
        <b/>
        <sz val="11"/>
        <color theme="1"/>
        <rFont val="宋体"/>
        <charset val="134"/>
      </rPr>
      <t>合计补贴资金</t>
    </r>
  </si>
  <si>
    <r>
      <rPr>
        <b/>
        <sz val="11"/>
        <color theme="1"/>
        <rFont val="宋体"/>
        <charset val="134"/>
      </rPr>
      <t>小麦种植</t>
    </r>
  </si>
  <si>
    <r>
      <rPr>
        <b/>
        <sz val="11"/>
        <color theme="1"/>
        <rFont val="宋体"/>
        <charset val="134"/>
      </rPr>
      <t>麦后复种油葵</t>
    </r>
  </si>
  <si>
    <r>
      <rPr>
        <b/>
        <sz val="11"/>
        <color theme="1"/>
        <rFont val="宋体"/>
        <charset val="134"/>
      </rPr>
      <t>种植面积</t>
    </r>
  </si>
  <si>
    <r>
      <rPr>
        <b/>
        <sz val="11"/>
        <color theme="1"/>
        <rFont val="宋体"/>
        <charset val="134"/>
      </rPr>
      <t>补贴面积</t>
    </r>
  </si>
  <si>
    <r>
      <rPr>
        <b/>
        <sz val="11"/>
        <color theme="1"/>
        <rFont val="宋体"/>
        <charset val="134"/>
      </rPr>
      <t>补贴金额</t>
    </r>
  </si>
  <si>
    <r>
      <t>根据《吴忠市利通区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年稳定粮食生产工作方案》（吴利党办综〔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号）文件要求，对我区小麦及麦后复种油葵种植进行补贴，小麦补助标准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亩，麦后复种油葵参照复种大豆补助标准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亩，合计需要补贴资金</t>
    </r>
    <r>
      <rPr>
        <sz val="11"/>
        <rFont val="Times New Roman"/>
        <charset val="134"/>
      </rPr>
      <t>121.81575</t>
    </r>
    <r>
      <rPr>
        <sz val="11"/>
        <rFont val="宋体"/>
        <charset val="134"/>
      </rPr>
      <t>万元，由利通区财政配套兑付。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</si>
</sst>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6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30" fillId="13" borderId="17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7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K9" sqref="K9"/>
    </sheetView>
  </sheetViews>
  <sheetFormatPr defaultColWidth="9" defaultRowHeight="13.8"/>
  <cols>
    <col min="1" max="1" width="6" style="57" customWidth="1"/>
    <col min="2" max="2" width="11.2222222222222" style="57" customWidth="1"/>
    <col min="3" max="3" width="9.11111111111111" style="57" customWidth="1"/>
    <col min="4" max="6" width="10.2222222222222" style="57" customWidth="1"/>
    <col min="7" max="7" width="9.22222222222222" style="57" customWidth="1"/>
    <col min="8" max="8" width="11.6666666666667" style="57" customWidth="1"/>
    <col min="9" max="9" width="11.7777777777778" style="58" customWidth="1"/>
    <col min="10" max="10" width="11.8888888888889" style="58" customWidth="1"/>
    <col min="11" max="12" width="13" style="59" customWidth="1"/>
    <col min="13" max="13" width="8.11111111111111" style="57" customWidth="1"/>
    <col min="14" max="16384" width="9" style="57"/>
  </cols>
  <sheetData>
    <row r="1" ht="22" customHeight="1" spans="1:1">
      <c r="A1" s="60" t="s">
        <v>0</v>
      </c>
    </row>
    <row r="2" s="57" customFormat="1" ht="33" customHeight="1" spans="1:13">
      <c r="A2" s="5" t="s">
        <v>1</v>
      </c>
      <c r="B2" s="5"/>
      <c r="C2" s="5"/>
      <c r="D2" s="5"/>
      <c r="E2" s="5"/>
      <c r="F2" s="5"/>
      <c r="G2" s="5"/>
      <c r="H2" s="61"/>
      <c r="I2" s="72"/>
      <c r="J2" s="72"/>
      <c r="K2" s="73"/>
      <c r="L2" s="73"/>
      <c r="M2" s="74"/>
    </row>
    <row r="3" s="57" customFormat="1" ht="28" customHeight="1" spans="1:13">
      <c r="A3" s="62" t="s">
        <v>2</v>
      </c>
      <c r="B3" s="63"/>
      <c r="C3" s="63"/>
      <c r="D3" s="63"/>
      <c r="E3" s="63"/>
      <c r="F3" s="63"/>
      <c r="G3" s="63"/>
      <c r="H3" s="64"/>
      <c r="I3" s="75"/>
      <c r="J3" s="75"/>
      <c r="K3" s="76"/>
      <c r="L3" s="76"/>
      <c r="M3" s="77"/>
    </row>
    <row r="4" s="57" customFormat="1" ht="28" customHeight="1" spans="1:13">
      <c r="A4" s="16" t="s">
        <v>3</v>
      </c>
      <c r="B4" s="10" t="s">
        <v>4</v>
      </c>
      <c r="C4" s="10" t="s">
        <v>5</v>
      </c>
      <c r="D4" s="10"/>
      <c r="E4" s="10"/>
      <c r="F4" s="10"/>
      <c r="G4" s="10" t="s">
        <v>6</v>
      </c>
      <c r="H4" s="10"/>
      <c r="I4" s="78"/>
      <c r="J4" s="79" t="s">
        <v>7</v>
      </c>
      <c r="K4" s="80"/>
      <c r="L4" s="81"/>
      <c r="M4" s="8" t="s">
        <v>8</v>
      </c>
    </row>
    <row r="5" s="57" customFormat="1" ht="28.8" spans="1:13">
      <c r="A5" s="16"/>
      <c r="B5" s="10"/>
      <c r="C5" s="10" t="s">
        <v>9</v>
      </c>
      <c r="D5" s="16" t="s">
        <v>10</v>
      </c>
      <c r="E5" s="16" t="s">
        <v>11</v>
      </c>
      <c r="F5" s="16" t="s">
        <v>12</v>
      </c>
      <c r="G5" s="16" t="s">
        <v>9</v>
      </c>
      <c r="H5" s="65" t="s">
        <v>13</v>
      </c>
      <c r="I5" s="82" t="s">
        <v>14</v>
      </c>
      <c r="J5" s="83" t="s">
        <v>9</v>
      </c>
      <c r="K5" s="82" t="s">
        <v>15</v>
      </c>
      <c r="L5" s="82" t="s">
        <v>16</v>
      </c>
      <c r="M5" s="14"/>
    </row>
    <row r="6" s="57" customFormat="1" ht="26" customHeight="1" spans="1:13">
      <c r="A6" s="15" t="s">
        <v>9</v>
      </c>
      <c r="B6" s="15"/>
      <c r="C6" s="15">
        <f>SUM(D6:F6)</f>
        <v>4286.33</v>
      </c>
      <c r="D6" s="17">
        <f>SUM(D7:D16)</f>
        <v>407.7</v>
      </c>
      <c r="E6" s="17">
        <f>SUM(E7:E16)</f>
        <v>1761.9</v>
      </c>
      <c r="F6" s="17">
        <f>SUM(F7:F16)</f>
        <v>2116.73</v>
      </c>
      <c r="G6" s="66" t="s">
        <v>17</v>
      </c>
      <c r="H6" s="17">
        <v>132</v>
      </c>
      <c r="I6" s="84" t="s">
        <v>18</v>
      </c>
      <c r="J6" s="84">
        <f>SUM(K6:L6)</f>
        <v>907234.5</v>
      </c>
      <c r="K6" s="85">
        <f>SUM(K7:K16)</f>
        <v>565795.56</v>
      </c>
      <c r="L6" s="85">
        <f>SUM(L7:L16)</f>
        <v>341438.94</v>
      </c>
      <c r="M6" s="85"/>
    </row>
    <row r="7" s="57" customFormat="1" ht="26" customHeight="1" spans="1:13">
      <c r="A7" s="18">
        <v>1</v>
      </c>
      <c r="B7" s="18" t="s">
        <v>19</v>
      </c>
      <c r="C7" s="67">
        <f t="shared" ref="C7:C16" si="0">SUM(D7:F7)</f>
        <v>73.8</v>
      </c>
      <c r="D7" s="18"/>
      <c r="E7" s="18"/>
      <c r="F7" s="19">
        <v>73.8</v>
      </c>
      <c r="G7" s="19">
        <v>150</v>
      </c>
      <c r="H7" s="68">
        <v>132</v>
      </c>
      <c r="I7" s="19">
        <v>18</v>
      </c>
      <c r="J7" s="31">
        <f t="shared" ref="J7:J16" si="1">SUM(K7:L7)</f>
        <v>11070</v>
      </c>
      <c r="K7" s="33">
        <f t="shared" ref="K7:K16" si="2">C7*H7</f>
        <v>9741.6</v>
      </c>
      <c r="L7" s="33">
        <v>1328.4</v>
      </c>
      <c r="M7" s="30"/>
    </row>
    <row r="8" s="57" customFormat="1" ht="26" customHeight="1" spans="1:13">
      <c r="A8" s="18">
        <v>2</v>
      </c>
      <c r="B8" s="18" t="s">
        <v>20</v>
      </c>
      <c r="C8" s="67">
        <f t="shared" si="0"/>
        <v>230</v>
      </c>
      <c r="D8" s="18"/>
      <c r="E8" s="18"/>
      <c r="F8" s="20">
        <v>230</v>
      </c>
      <c r="G8" s="33">
        <v>150</v>
      </c>
      <c r="H8" s="69">
        <v>132</v>
      </c>
      <c r="I8" s="19">
        <v>18</v>
      </c>
      <c r="J8" s="31">
        <f t="shared" si="1"/>
        <v>34500</v>
      </c>
      <c r="K8" s="33">
        <f t="shared" si="2"/>
        <v>30360</v>
      </c>
      <c r="L8" s="33">
        <v>4140</v>
      </c>
      <c r="M8" s="30"/>
    </row>
    <row r="9" s="57" customFormat="1" ht="26" customHeight="1" spans="1:13">
      <c r="A9" s="18">
        <v>3</v>
      </c>
      <c r="B9" s="18" t="s">
        <v>21</v>
      </c>
      <c r="C9" s="67">
        <f t="shared" si="0"/>
        <v>438.65</v>
      </c>
      <c r="D9" s="18">
        <v>100.5</v>
      </c>
      <c r="E9" s="18">
        <v>200</v>
      </c>
      <c r="F9" s="20">
        <v>138.15</v>
      </c>
      <c r="G9" s="19" t="s">
        <v>22</v>
      </c>
      <c r="H9" s="68">
        <v>132</v>
      </c>
      <c r="I9" s="19" t="s">
        <v>23</v>
      </c>
      <c r="J9" s="31">
        <f t="shared" si="1"/>
        <v>95797.5</v>
      </c>
      <c r="K9" s="33">
        <f t="shared" si="2"/>
        <v>57901.8</v>
      </c>
      <c r="L9" s="33">
        <v>37895.7</v>
      </c>
      <c r="M9" s="30"/>
    </row>
    <row r="10" s="57" customFormat="1" ht="26" customHeight="1" spans="1:13">
      <c r="A10" s="18">
        <v>4</v>
      </c>
      <c r="B10" s="18" t="s">
        <v>24</v>
      </c>
      <c r="C10" s="67">
        <f t="shared" si="0"/>
        <v>476.4</v>
      </c>
      <c r="D10" s="18"/>
      <c r="E10" s="18"/>
      <c r="F10" s="19">
        <v>476.4</v>
      </c>
      <c r="G10" s="33">
        <v>150</v>
      </c>
      <c r="H10" s="69">
        <v>132</v>
      </c>
      <c r="I10" s="19">
        <v>18</v>
      </c>
      <c r="J10" s="31">
        <f t="shared" si="1"/>
        <v>71460</v>
      </c>
      <c r="K10" s="33">
        <f t="shared" si="2"/>
        <v>62884.8</v>
      </c>
      <c r="L10" s="33">
        <v>8575.2</v>
      </c>
      <c r="M10" s="30"/>
    </row>
    <row r="11" s="57" customFormat="1" ht="26" customHeight="1" spans="1:13">
      <c r="A11" s="18">
        <v>5</v>
      </c>
      <c r="B11" s="18" t="s">
        <v>25</v>
      </c>
      <c r="C11" s="67">
        <f t="shared" si="0"/>
        <v>566.6</v>
      </c>
      <c r="D11" s="18"/>
      <c r="E11" s="18"/>
      <c r="F11" s="19">
        <v>566.6</v>
      </c>
      <c r="G11" s="19">
        <v>150</v>
      </c>
      <c r="H11" s="68">
        <v>132</v>
      </c>
      <c r="I11" s="19">
        <v>18</v>
      </c>
      <c r="J11" s="31">
        <f t="shared" si="1"/>
        <v>84990</v>
      </c>
      <c r="K11" s="33">
        <f t="shared" si="2"/>
        <v>74791.2</v>
      </c>
      <c r="L11" s="33">
        <v>10198.8</v>
      </c>
      <c r="M11" s="30"/>
    </row>
    <row r="12" s="57" customFormat="1" ht="26" customHeight="1" spans="1:13">
      <c r="A12" s="18">
        <v>6</v>
      </c>
      <c r="B12" s="18" t="s">
        <v>26</v>
      </c>
      <c r="C12" s="67">
        <f t="shared" si="0"/>
        <v>760.7</v>
      </c>
      <c r="D12" s="18">
        <v>234.7</v>
      </c>
      <c r="E12" s="18">
        <v>526</v>
      </c>
      <c r="F12" s="19"/>
      <c r="G12" s="19" t="s">
        <v>22</v>
      </c>
      <c r="H12" s="69">
        <v>132</v>
      </c>
      <c r="I12" s="19" t="s">
        <v>23</v>
      </c>
      <c r="J12" s="31">
        <f t="shared" si="1"/>
        <v>193005</v>
      </c>
      <c r="K12" s="33">
        <f t="shared" si="2"/>
        <v>100412.4</v>
      </c>
      <c r="L12" s="33">
        <v>92592.6</v>
      </c>
      <c r="M12" s="30"/>
    </row>
    <row r="13" s="57" customFormat="1" ht="26" customHeight="1" spans="1:13">
      <c r="A13" s="18">
        <v>7</v>
      </c>
      <c r="B13" s="18" t="s">
        <v>27</v>
      </c>
      <c r="C13" s="67">
        <f t="shared" si="0"/>
        <v>799.38</v>
      </c>
      <c r="D13" s="19"/>
      <c r="E13" s="19">
        <v>646.4</v>
      </c>
      <c r="F13" s="19">
        <v>152.98</v>
      </c>
      <c r="G13" s="19" t="s">
        <v>22</v>
      </c>
      <c r="H13" s="68">
        <v>132</v>
      </c>
      <c r="I13" s="19" t="s">
        <v>23</v>
      </c>
      <c r="J13" s="31">
        <f t="shared" si="1"/>
        <v>216867</v>
      </c>
      <c r="K13" s="33">
        <f t="shared" si="2"/>
        <v>105518.16</v>
      </c>
      <c r="L13" s="33">
        <v>111348.84</v>
      </c>
      <c r="M13" s="30"/>
    </row>
    <row r="14" s="57" customFormat="1" ht="26" customHeight="1" spans="1:13">
      <c r="A14" s="18">
        <v>8</v>
      </c>
      <c r="B14" s="18" t="s">
        <v>28</v>
      </c>
      <c r="C14" s="67">
        <f t="shared" si="0"/>
        <v>665.8</v>
      </c>
      <c r="D14" s="18">
        <f>66.4+6.1</f>
        <v>72.5</v>
      </c>
      <c r="E14" s="18">
        <f>218.9+132.7+30+7.9</f>
        <v>389.5</v>
      </c>
      <c r="F14" s="19">
        <f>81.5+122.3</f>
        <v>203.8</v>
      </c>
      <c r="G14" s="19" t="s">
        <v>22</v>
      </c>
      <c r="H14" s="69">
        <v>132</v>
      </c>
      <c r="I14" s="19" t="s">
        <v>23</v>
      </c>
      <c r="J14" s="31">
        <f t="shared" si="1"/>
        <v>158295</v>
      </c>
      <c r="K14" s="33">
        <f t="shared" si="2"/>
        <v>87885.6</v>
      </c>
      <c r="L14" s="33">
        <v>70409.4</v>
      </c>
      <c r="M14" s="30"/>
    </row>
    <row r="15" s="57" customFormat="1" ht="26" customHeight="1" spans="1:13">
      <c r="A15" s="18">
        <v>9</v>
      </c>
      <c r="B15" s="18" t="s">
        <v>29</v>
      </c>
      <c r="C15" s="67">
        <f t="shared" si="0"/>
        <v>90</v>
      </c>
      <c r="D15" s="18"/>
      <c r="E15" s="18"/>
      <c r="F15" s="19">
        <v>90</v>
      </c>
      <c r="G15" s="19">
        <v>150</v>
      </c>
      <c r="H15" s="68">
        <v>132</v>
      </c>
      <c r="I15" s="19">
        <v>18</v>
      </c>
      <c r="J15" s="31">
        <f t="shared" si="1"/>
        <v>13500</v>
      </c>
      <c r="K15" s="33">
        <f t="shared" si="2"/>
        <v>11880</v>
      </c>
      <c r="L15" s="33">
        <v>1620</v>
      </c>
      <c r="M15" s="30"/>
    </row>
    <row r="16" s="57" customFormat="1" ht="26" customHeight="1" spans="1:13">
      <c r="A16" s="18">
        <v>10</v>
      </c>
      <c r="B16" s="24" t="s">
        <v>30</v>
      </c>
      <c r="C16" s="67">
        <f t="shared" si="0"/>
        <v>185</v>
      </c>
      <c r="D16" s="18"/>
      <c r="E16" s="18"/>
      <c r="F16" s="19">
        <v>185</v>
      </c>
      <c r="G16" s="33">
        <v>150</v>
      </c>
      <c r="H16" s="69">
        <v>132</v>
      </c>
      <c r="I16" s="19">
        <v>18</v>
      </c>
      <c r="J16" s="31">
        <f t="shared" si="1"/>
        <v>27750</v>
      </c>
      <c r="K16" s="33">
        <f t="shared" si="2"/>
        <v>24420</v>
      </c>
      <c r="L16" s="33">
        <v>3330</v>
      </c>
      <c r="M16" s="30"/>
    </row>
    <row r="17" s="57" customFormat="1" ht="49" customHeight="1" spans="1:13">
      <c r="A17" s="25" t="s">
        <v>31</v>
      </c>
      <c r="B17" s="70" t="s">
        <v>32</v>
      </c>
      <c r="C17" s="71"/>
      <c r="D17" s="71"/>
      <c r="E17" s="71"/>
      <c r="F17" s="71"/>
      <c r="G17" s="71"/>
      <c r="H17" s="71"/>
      <c r="I17" s="86"/>
      <c r="J17" s="86"/>
      <c r="K17" s="86"/>
      <c r="L17" s="86"/>
      <c r="M17" s="71"/>
    </row>
    <row r="18" s="57" customFormat="1" spans="9:12">
      <c r="I18" s="58"/>
      <c r="J18" s="58"/>
      <c r="K18" s="59"/>
      <c r="L18" s="59"/>
    </row>
    <row r="19" s="57" customFormat="1" spans="9:12">
      <c r="I19" s="58"/>
      <c r="J19" s="58"/>
      <c r="K19" s="59"/>
      <c r="L19" s="59"/>
    </row>
  </sheetData>
  <mergeCells count="9">
    <mergeCell ref="A2:M2"/>
    <mergeCell ref="A3:M3"/>
    <mergeCell ref="C4:F4"/>
    <mergeCell ref="G4:I4"/>
    <mergeCell ref="J4:L4"/>
    <mergeCell ref="B17:M17"/>
    <mergeCell ref="A4:A5"/>
    <mergeCell ref="B4:B5"/>
    <mergeCell ref="M4:M5"/>
  </mergeCells>
  <printOptions horizontalCentered="1"/>
  <pageMargins left="0.554861111111111" right="0.554861111111111" top="0.802777777777778" bottom="0.802777777777778" header="0.5" footer="0.5"/>
  <pageSetup paperSize="9" orientation="landscape" horizontalDpi="600"/>
  <headerFooter/>
  <ignoredErrors>
    <ignoredError sqref="C7:C8 C9:C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N7" sqref="N7"/>
    </sheetView>
  </sheetViews>
  <sheetFormatPr defaultColWidth="9" defaultRowHeight="22" customHeight="1"/>
  <cols>
    <col min="1" max="1" width="6.55555555555556" style="36" customWidth="1"/>
    <col min="2" max="2" width="12.1111111111111" style="35" customWidth="1"/>
    <col min="3" max="3" width="22.6666666666667" style="35" customWidth="1"/>
    <col min="4" max="4" width="11.1111111111111" style="35" customWidth="1"/>
    <col min="5" max="6" width="9.44444444444444" style="35"/>
    <col min="7" max="8" width="10.2222222222222" style="35" customWidth="1"/>
    <col min="9" max="9" width="9.44444444444444" style="35"/>
    <col min="10" max="11" width="11.7777777777778" style="35"/>
    <col min="12" max="12" width="7.22222222222222" style="35" customWidth="1"/>
    <col min="13" max="16384" width="9" style="35"/>
  </cols>
  <sheetData>
    <row r="1" customHeight="1" spans="1:1">
      <c r="A1" s="37" t="s">
        <v>33</v>
      </c>
    </row>
    <row r="2" s="35" customFormat="1" ht="37" customHeight="1" spans="1:12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="35" customFormat="1" customHeight="1" spans="1:12">
      <c r="A3" s="40" t="s">
        <v>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="35" customFormat="1" customHeight="1" spans="1:12">
      <c r="A4" s="42" t="s">
        <v>36</v>
      </c>
      <c r="B4" s="43" t="s">
        <v>37</v>
      </c>
      <c r="C4" s="44" t="s">
        <v>38</v>
      </c>
      <c r="D4" s="44" t="s">
        <v>39</v>
      </c>
      <c r="E4" s="44" t="s">
        <v>40</v>
      </c>
      <c r="F4" s="44" t="s">
        <v>41</v>
      </c>
      <c r="G4" s="45"/>
      <c r="H4" s="45"/>
      <c r="I4" s="44" t="s">
        <v>42</v>
      </c>
      <c r="J4" s="45"/>
      <c r="K4" s="45"/>
      <c r="L4" s="54" t="s">
        <v>43</v>
      </c>
    </row>
    <row r="5" s="35" customFormat="1" ht="29" customHeight="1" spans="1:12">
      <c r="A5" s="10"/>
      <c r="B5" s="46"/>
      <c r="C5" s="45"/>
      <c r="D5" s="45"/>
      <c r="E5" s="45"/>
      <c r="F5" s="44" t="s">
        <v>44</v>
      </c>
      <c r="G5" s="44" t="s">
        <v>45</v>
      </c>
      <c r="H5" s="44" t="s">
        <v>46</v>
      </c>
      <c r="I5" s="44" t="s">
        <v>44</v>
      </c>
      <c r="J5" s="44" t="s">
        <v>47</v>
      </c>
      <c r="K5" s="44" t="s">
        <v>48</v>
      </c>
      <c r="L5" s="55"/>
    </row>
    <row r="6" s="35" customFormat="1" customHeight="1" spans="1:12">
      <c r="A6" s="42" t="s">
        <v>44</v>
      </c>
      <c r="B6" s="18"/>
      <c r="C6" s="45"/>
      <c r="D6" s="45"/>
      <c r="E6" s="45">
        <f>SUM(E7:E19)</f>
        <v>4228.15</v>
      </c>
      <c r="F6" s="45">
        <v>300</v>
      </c>
      <c r="G6" s="45">
        <v>141</v>
      </c>
      <c r="H6" s="45">
        <v>159</v>
      </c>
      <c r="I6" s="45">
        <f>SUM(J6:K6)</f>
        <v>1268445</v>
      </c>
      <c r="J6" s="45">
        <f>SUM(J7:J19)</f>
        <v>596169.15</v>
      </c>
      <c r="K6" s="45">
        <f>SUM(K7:K19)</f>
        <v>672275.85</v>
      </c>
      <c r="L6" s="55"/>
    </row>
    <row r="7" s="35" customFormat="1" ht="27" customHeight="1" spans="1:12">
      <c r="A7" s="25">
        <v>1</v>
      </c>
      <c r="B7" s="47" t="s">
        <v>49</v>
      </c>
      <c r="C7" s="48" t="s">
        <v>50</v>
      </c>
      <c r="D7" s="48" t="s">
        <v>51</v>
      </c>
      <c r="E7" s="24">
        <v>53.7</v>
      </c>
      <c r="F7" s="24">
        <v>300</v>
      </c>
      <c r="G7" s="24">
        <v>141</v>
      </c>
      <c r="H7" s="24">
        <v>159</v>
      </c>
      <c r="I7" s="24">
        <f t="shared" ref="I7:I19" si="0">SUM(J7:K7)</f>
        <v>16110</v>
      </c>
      <c r="J7" s="24">
        <f>E7*G7</f>
        <v>7571.7</v>
      </c>
      <c r="K7" s="24">
        <f>E7*H7</f>
        <v>8538.3</v>
      </c>
      <c r="L7" s="20"/>
    </row>
    <row r="8" s="35" customFormat="1" customHeight="1" spans="1:12">
      <c r="A8" s="25">
        <v>2</v>
      </c>
      <c r="B8" s="47" t="s">
        <v>52</v>
      </c>
      <c r="C8" s="48" t="s">
        <v>53</v>
      </c>
      <c r="D8" s="48" t="s">
        <v>54</v>
      </c>
      <c r="E8" s="24">
        <v>130</v>
      </c>
      <c r="F8" s="49">
        <v>300</v>
      </c>
      <c r="G8" s="49">
        <v>141</v>
      </c>
      <c r="H8" s="49">
        <v>159</v>
      </c>
      <c r="I8" s="24">
        <f t="shared" si="0"/>
        <v>39000</v>
      </c>
      <c r="J8" s="24">
        <f t="shared" ref="J8:J19" si="1">E8*G8</f>
        <v>18330</v>
      </c>
      <c r="K8" s="24">
        <f t="shared" ref="K8:K19" si="2">E8*H8</f>
        <v>20670</v>
      </c>
      <c r="L8" s="20"/>
    </row>
    <row r="9" s="35" customFormat="1" customHeight="1" spans="1:12">
      <c r="A9" s="25">
        <v>3</v>
      </c>
      <c r="B9" s="47" t="s">
        <v>52</v>
      </c>
      <c r="C9" s="48" t="s">
        <v>55</v>
      </c>
      <c r="D9" s="48" t="s">
        <v>56</v>
      </c>
      <c r="E9" s="24">
        <v>132.3</v>
      </c>
      <c r="F9" s="24">
        <v>300</v>
      </c>
      <c r="G9" s="24">
        <v>141</v>
      </c>
      <c r="H9" s="24">
        <v>159</v>
      </c>
      <c r="I9" s="24">
        <f t="shared" si="0"/>
        <v>39690</v>
      </c>
      <c r="J9" s="24">
        <f t="shared" si="1"/>
        <v>18654.3</v>
      </c>
      <c r="K9" s="24">
        <f t="shared" si="2"/>
        <v>21035.7</v>
      </c>
      <c r="L9" s="20"/>
    </row>
    <row r="10" s="35" customFormat="1" customHeight="1" spans="1:12">
      <c r="A10" s="25">
        <v>4</v>
      </c>
      <c r="B10" s="47" t="s">
        <v>52</v>
      </c>
      <c r="C10" s="48" t="s">
        <v>57</v>
      </c>
      <c r="D10" s="48" t="s">
        <v>58</v>
      </c>
      <c r="E10" s="24">
        <v>246.1</v>
      </c>
      <c r="F10" s="49">
        <v>300</v>
      </c>
      <c r="G10" s="49">
        <v>141</v>
      </c>
      <c r="H10" s="49">
        <v>159</v>
      </c>
      <c r="I10" s="24">
        <f t="shared" si="0"/>
        <v>73830</v>
      </c>
      <c r="J10" s="24">
        <f t="shared" si="1"/>
        <v>34700.1</v>
      </c>
      <c r="K10" s="24">
        <f t="shared" si="2"/>
        <v>39129.9</v>
      </c>
      <c r="L10" s="20"/>
    </row>
    <row r="11" s="35" customFormat="1" customHeight="1" spans="1:12">
      <c r="A11" s="25">
        <v>5</v>
      </c>
      <c r="B11" s="47" t="s">
        <v>52</v>
      </c>
      <c r="C11" s="48" t="s">
        <v>59</v>
      </c>
      <c r="D11" s="48" t="s">
        <v>60</v>
      </c>
      <c r="E11" s="24">
        <v>96.18</v>
      </c>
      <c r="F11" s="24">
        <v>300</v>
      </c>
      <c r="G11" s="24">
        <v>141</v>
      </c>
      <c r="H11" s="24">
        <v>159</v>
      </c>
      <c r="I11" s="24">
        <f t="shared" si="0"/>
        <v>28854</v>
      </c>
      <c r="J11" s="24">
        <f t="shared" si="1"/>
        <v>13561.38</v>
      </c>
      <c r="K11" s="24">
        <f t="shared" si="2"/>
        <v>15292.62</v>
      </c>
      <c r="L11" s="20"/>
    </row>
    <row r="12" s="35" customFormat="1" customHeight="1" spans="1:12">
      <c r="A12" s="25">
        <v>6</v>
      </c>
      <c r="B12" s="47" t="s">
        <v>52</v>
      </c>
      <c r="C12" s="48" t="s">
        <v>61</v>
      </c>
      <c r="D12" s="48" t="s">
        <v>62</v>
      </c>
      <c r="E12" s="24">
        <v>315</v>
      </c>
      <c r="F12" s="49">
        <v>300</v>
      </c>
      <c r="G12" s="49">
        <v>141</v>
      </c>
      <c r="H12" s="49">
        <v>159</v>
      </c>
      <c r="I12" s="24">
        <f t="shared" si="0"/>
        <v>94500</v>
      </c>
      <c r="J12" s="24">
        <f t="shared" si="1"/>
        <v>44415</v>
      </c>
      <c r="K12" s="24">
        <f t="shared" si="2"/>
        <v>50085</v>
      </c>
      <c r="L12" s="55"/>
    </row>
    <row r="13" s="35" customFormat="1" customHeight="1" spans="1:12">
      <c r="A13" s="25">
        <v>7</v>
      </c>
      <c r="B13" s="47" t="s">
        <v>52</v>
      </c>
      <c r="C13" s="48" t="s">
        <v>63</v>
      </c>
      <c r="D13" s="48" t="s">
        <v>64</v>
      </c>
      <c r="E13" s="24">
        <v>258</v>
      </c>
      <c r="F13" s="24">
        <v>300</v>
      </c>
      <c r="G13" s="24">
        <v>141</v>
      </c>
      <c r="H13" s="24">
        <v>159</v>
      </c>
      <c r="I13" s="24">
        <f t="shared" si="0"/>
        <v>77400</v>
      </c>
      <c r="J13" s="24">
        <f t="shared" si="1"/>
        <v>36378</v>
      </c>
      <c r="K13" s="24">
        <f t="shared" si="2"/>
        <v>41022</v>
      </c>
      <c r="L13" s="55"/>
    </row>
    <row r="14" s="35" customFormat="1" customHeight="1" spans="1:12">
      <c r="A14" s="25">
        <v>8</v>
      </c>
      <c r="B14" s="47" t="s">
        <v>52</v>
      </c>
      <c r="C14" s="48" t="s">
        <v>65</v>
      </c>
      <c r="D14" s="48" t="s">
        <v>66</v>
      </c>
      <c r="E14" s="24">
        <v>277.1</v>
      </c>
      <c r="F14" s="49">
        <v>300</v>
      </c>
      <c r="G14" s="49">
        <v>141</v>
      </c>
      <c r="H14" s="49">
        <v>159</v>
      </c>
      <c r="I14" s="24">
        <f t="shared" si="0"/>
        <v>83130</v>
      </c>
      <c r="J14" s="24">
        <f t="shared" si="1"/>
        <v>39071.1</v>
      </c>
      <c r="K14" s="24">
        <f t="shared" si="2"/>
        <v>44058.9</v>
      </c>
      <c r="L14" s="20"/>
    </row>
    <row r="15" s="35" customFormat="1" customHeight="1" spans="1:12">
      <c r="A15" s="25">
        <v>9</v>
      </c>
      <c r="B15" s="47" t="s">
        <v>52</v>
      </c>
      <c r="C15" s="48" t="s">
        <v>67</v>
      </c>
      <c r="D15" s="48" t="s">
        <v>68</v>
      </c>
      <c r="E15" s="24">
        <v>852.3</v>
      </c>
      <c r="F15" s="24">
        <v>300</v>
      </c>
      <c r="G15" s="24">
        <v>141</v>
      </c>
      <c r="H15" s="24">
        <v>159</v>
      </c>
      <c r="I15" s="24">
        <f t="shared" si="0"/>
        <v>255690</v>
      </c>
      <c r="J15" s="24">
        <f t="shared" si="1"/>
        <v>120174.3</v>
      </c>
      <c r="K15" s="24">
        <f t="shared" si="2"/>
        <v>135515.7</v>
      </c>
      <c r="L15" s="20"/>
    </row>
    <row r="16" s="35" customFormat="1" customHeight="1" spans="1:12">
      <c r="A16" s="25">
        <v>10</v>
      </c>
      <c r="B16" s="47" t="s">
        <v>52</v>
      </c>
      <c r="C16" s="50" t="s">
        <v>69</v>
      </c>
      <c r="D16" s="50" t="s">
        <v>70</v>
      </c>
      <c r="E16" s="25">
        <v>1001.55</v>
      </c>
      <c r="F16" s="49">
        <v>300</v>
      </c>
      <c r="G16" s="49">
        <v>141</v>
      </c>
      <c r="H16" s="49">
        <v>159</v>
      </c>
      <c r="I16" s="24">
        <f t="shared" si="0"/>
        <v>300465</v>
      </c>
      <c r="J16" s="24">
        <f t="shared" si="1"/>
        <v>141218.55</v>
      </c>
      <c r="K16" s="24">
        <f t="shared" si="2"/>
        <v>159246.45</v>
      </c>
      <c r="L16" s="20"/>
    </row>
    <row r="17" s="35" customFormat="1" customHeight="1" spans="1:12">
      <c r="A17" s="25">
        <v>11</v>
      </c>
      <c r="B17" s="47" t="s">
        <v>52</v>
      </c>
      <c r="C17" s="50" t="s">
        <v>71</v>
      </c>
      <c r="D17" s="50" t="s">
        <v>72</v>
      </c>
      <c r="E17" s="25">
        <v>347.5</v>
      </c>
      <c r="F17" s="24">
        <v>300</v>
      </c>
      <c r="G17" s="24">
        <v>141</v>
      </c>
      <c r="H17" s="24">
        <v>159</v>
      </c>
      <c r="I17" s="24">
        <f t="shared" si="0"/>
        <v>104250</v>
      </c>
      <c r="J17" s="24">
        <f t="shared" si="1"/>
        <v>48997.5</v>
      </c>
      <c r="K17" s="24">
        <f t="shared" si="2"/>
        <v>55252.5</v>
      </c>
      <c r="L17" s="20"/>
    </row>
    <row r="18" s="35" customFormat="1" ht="31" customHeight="1" spans="1:12">
      <c r="A18" s="25">
        <v>12</v>
      </c>
      <c r="B18" s="47" t="s">
        <v>52</v>
      </c>
      <c r="C18" s="51" t="s">
        <v>73</v>
      </c>
      <c r="D18" s="50" t="s">
        <v>74</v>
      </c>
      <c r="E18" s="25">
        <v>481.72</v>
      </c>
      <c r="F18" s="49">
        <v>300</v>
      </c>
      <c r="G18" s="49">
        <v>141</v>
      </c>
      <c r="H18" s="49">
        <v>159</v>
      </c>
      <c r="I18" s="24">
        <f t="shared" si="0"/>
        <v>144516</v>
      </c>
      <c r="J18" s="24">
        <f t="shared" si="1"/>
        <v>67922.52</v>
      </c>
      <c r="K18" s="24">
        <f t="shared" si="2"/>
        <v>76593.48</v>
      </c>
      <c r="L18" s="55"/>
    </row>
    <row r="19" s="35" customFormat="1" customHeight="1" spans="1:12">
      <c r="A19" s="25">
        <v>13</v>
      </c>
      <c r="B19" s="47" t="s">
        <v>75</v>
      </c>
      <c r="C19" s="47" t="s">
        <v>76</v>
      </c>
      <c r="D19" s="47" t="s">
        <v>77</v>
      </c>
      <c r="E19" s="18">
        <v>36.7</v>
      </c>
      <c r="F19" s="24">
        <v>300</v>
      </c>
      <c r="G19" s="24">
        <v>141</v>
      </c>
      <c r="H19" s="24">
        <v>159</v>
      </c>
      <c r="I19" s="24">
        <f t="shared" si="0"/>
        <v>11010</v>
      </c>
      <c r="J19" s="24">
        <f t="shared" si="1"/>
        <v>5174.7</v>
      </c>
      <c r="K19" s="24">
        <f t="shared" si="2"/>
        <v>5835.3</v>
      </c>
      <c r="L19" s="24"/>
    </row>
    <row r="20" s="35" customFormat="1" ht="48" customHeight="1" spans="1:12">
      <c r="A20" s="50" t="s">
        <v>78</v>
      </c>
      <c r="B20" s="52" t="s">
        <v>79</v>
      </c>
      <c r="C20" s="53"/>
      <c r="D20" s="53"/>
      <c r="E20" s="53"/>
      <c r="F20" s="53"/>
      <c r="G20" s="53"/>
      <c r="H20" s="53"/>
      <c r="I20" s="53"/>
      <c r="J20" s="53"/>
      <c r="K20" s="53"/>
      <c r="L20" s="56"/>
    </row>
  </sheetData>
  <mergeCells count="11">
    <mergeCell ref="A2:L2"/>
    <mergeCell ref="A3:L3"/>
    <mergeCell ref="F4:H4"/>
    <mergeCell ref="I4:K4"/>
    <mergeCell ref="B20:L20"/>
    <mergeCell ref="A4:A5"/>
    <mergeCell ref="B4:B5"/>
    <mergeCell ref="C4:C5"/>
    <mergeCell ref="D4:D5"/>
    <mergeCell ref="E4:E5"/>
    <mergeCell ref="L4:L5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topLeftCell="A7" workbookViewId="0">
      <selection activeCell="N15" sqref="N15"/>
    </sheetView>
  </sheetViews>
  <sheetFormatPr defaultColWidth="8.88888888888889" defaultRowHeight="13.8"/>
  <cols>
    <col min="1" max="1" width="6.66666666666667" style="1" customWidth="1"/>
    <col min="2" max="2" width="9.66666666666667" style="1" customWidth="1"/>
    <col min="3" max="3" width="13" style="1" customWidth="1"/>
    <col min="4" max="7" width="11.7777777777778" style="1" customWidth="1"/>
    <col min="8" max="11" width="11.2777777777778" style="1" customWidth="1"/>
    <col min="12" max="12" width="9.22222222222222" style="2" customWidth="1"/>
    <col min="13" max="13" width="8.88888888888889" style="3"/>
    <col min="14" max="16384" width="8.88888888888889" style="1"/>
  </cols>
  <sheetData>
    <row r="1" ht="20" customHeight="1" spans="1:1">
      <c r="A1" s="4" t="s">
        <v>80</v>
      </c>
    </row>
    <row r="2" s="1" customFormat="1" ht="39" customHeight="1" spans="1:13">
      <c r="A2" s="5" t="s">
        <v>81</v>
      </c>
      <c r="B2" s="5"/>
      <c r="C2" s="5"/>
      <c r="D2" s="5"/>
      <c r="E2" s="5"/>
      <c r="F2" s="5"/>
      <c r="G2" s="5"/>
      <c r="H2" s="5"/>
      <c r="I2" s="5"/>
      <c r="J2" s="5"/>
      <c r="K2" s="5"/>
      <c r="L2" s="2"/>
      <c r="M2" s="3"/>
    </row>
    <row r="3" s="1" customFormat="1" ht="27" customHeight="1" spans="1:13">
      <c r="A3" s="6" t="s">
        <v>82</v>
      </c>
      <c r="B3" s="7"/>
      <c r="C3" s="7"/>
      <c r="D3" s="7"/>
      <c r="E3" s="7"/>
      <c r="F3" s="7"/>
      <c r="G3" s="7"/>
      <c r="H3" s="7"/>
      <c r="I3" s="7"/>
      <c r="J3" s="7"/>
      <c r="K3" s="7"/>
      <c r="L3" s="28"/>
      <c r="M3" s="3"/>
    </row>
    <row r="4" s="1" customFormat="1" ht="26" customHeight="1" spans="1:13">
      <c r="A4" s="8" t="s">
        <v>3</v>
      </c>
      <c r="B4" s="9" t="s">
        <v>4</v>
      </c>
      <c r="C4" s="10" t="s">
        <v>83</v>
      </c>
      <c r="D4" s="11" t="s">
        <v>84</v>
      </c>
      <c r="E4" s="11"/>
      <c r="F4" s="11"/>
      <c r="G4" s="12"/>
      <c r="H4" s="13" t="s">
        <v>85</v>
      </c>
      <c r="I4" s="13"/>
      <c r="J4" s="13"/>
      <c r="K4" s="29"/>
      <c r="L4" s="16" t="s">
        <v>8</v>
      </c>
      <c r="M4" s="3"/>
    </row>
    <row r="5" s="1" customFormat="1" ht="26" customHeight="1" spans="1:13">
      <c r="A5" s="14"/>
      <c r="B5" s="15"/>
      <c r="C5" s="10"/>
      <c r="D5" s="12" t="s">
        <v>86</v>
      </c>
      <c r="E5" s="16" t="s">
        <v>87</v>
      </c>
      <c r="F5" s="16" t="s">
        <v>6</v>
      </c>
      <c r="G5" s="16" t="s">
        <v>88</v>
      </c>
      <c r="H5" s="16" t="s">
        <v>86</v>
      </c>
      <c r="I5" s="16" t="s">
        <v>87</v>
      </c>
      <c r="J5" s="16" t="s">
        <v>6</v>
      </c>
      <c r="K5" s="16" t="s">
        <v>88</v>
      </c>
      <c r="L5" s="16"/>
      <c r="M5" s="3"/>
    </row>
    <row r="6" s="1" customFormat="1" ht="26" customHeight="1" spans="1:13">
      <c r="A6" s="15" t="s">
        <v>9</v>
      </c>
      <c r="B6" s="15"/>
      <c r="C6" s="17">
        <f>SUM(C7:C16)</f>
        <v>1218157.5</v>
      </c>
      <c r="D6" s="17">
        <f>SUM(D7:D16)</f>
        <v>13287.3</v>
      </c>
      <c r="E6" s="17">
        <f>SUM(E7:E16)</f>
        <v>11279.25</v>
      </c>
      <c r="F6" s="17">
        <v>100</v>
      </c>
      <c r="G6" s="17">
        <f>SUM(G7:G16)</f>
        <v>1127925</v>
      </c>
      <c r="H6" s="17">
        <f>SUM(H7:H16)</f>
        <v>1203.1</v>
      </c>
      <c r="I6" s="17">
        <f>SUM(I7:I16)</f>
        <v>601.55</v>
      </c>
      <c r="J6" s="17">
        <f>SUM(J7:J16)</f>
        <v>450</v>
      </c>
      <c r="K6" s="17">
        <f>SUM(K7:K16)</f>
        <v>90232.5</v>
      </c>
      <c r="L6" s="14"/>
      <c r="M6" s="3"/>
    </row>
    <row r="7" s="1" customFormat="1" ht="26" customHeight="1" spans="1:13">
      <c r="A7" s="18">
        <v>1</v>
      </c>
      <c r="B7" s="18" t="s">
        <v>19</v>
      </c>
      <c r="C7" s="18">
        <f>G7+K7</f>
        <v>6480</v>
      </c>
      <c r="D7" s="19">
        <v>151</v>
      </c>
      <c r="E7" s="19">
        <v>64.8</v>
      </c>
      <c r="F7" s="19">
        <v>100</v>
      </c>
      <c r="G7" s="19">
        <f>E7*F7</f>
        <v>6480</v>
      </c>
      <c r="H7" s="19"/>
      <c r="I7" s="25"/>
      <c r="J7" s="19"/>
      <c r="K7" s="19"/>
      <c r="L7" s="30"/>
      <c r="M7" s="3"/>
    </row>
    <row r="8" s="1" customFormat="1" ht="26" customHeight="1" spans="1:13">
      <c r="A8" s="18">
        <v>2</v>
      </c>
      <c r="B8" s="18" t="s">
        <v>20</v>
      </c>
      <c r="C8" s="18">
        <f t="shared" ref="C8:C17" si="0">G8+K8</f>
        <v>54495</v>
      </c>
      <c r="D8" s="20">
        <v>467.2</v>
      </c>
      <c r="E8" s="20">
        <v>367.2</v>
      </c>
      <c r="F8" s="20">
        <v>100</v>
      </c>
      <c r="G8" s="19">
        <f t="shared" ref="G8:G16" si="1">E8*F8</f>
        <v>36720</v>
      </c>
      <c r="H8" s="21">
        <v>237</v>
      </c>
      <c r="I8" s="19">
        <f>H8/2</f>
        <v>118.5</v>
      </c>
      <c r="J8" s="20">
        <v>150</v>
      </c>
      <c r="K8" s="20">
        <f>I8*J8</f>
        <v>17775</v>
      </c>
      <c r="L8" s="30"/>
      <c r="M8" s="3"/>
    </row>
    <row r="9" s="1" customFormat="1" ht="26" customHeight="1" spans="1:13">
      <c r="A9" s="18">
        <v>3</v>
      </c>
      <c r="B9" s="18" t="s">
        <v>21</v>
      </c>
      <c r="C9" s="18">
        <f t="shared" si="0"/>
        <v>168190</v>
      </c>
      <c r="D9" s="20">
        <v>1781.9</v>
      </c>
      <c r="E9" s="20">
        <v>1681.9</v>
      </c>
      <c r="F9" s="19">
        <v>100</v>
      </c>
      <c r="G9" s="19">
        <f t="shared" si="1"/>
        <v>168190</v>
      </c>
      <c r="H9" s="22"/>
      <c r="I9" s="19"/>
      <c r="J9" s="20"/>
      <c r="K9" s="20"/>
      <c r="L9" s="30"/>
      <c r="M9" s="3"/>
    </row>
    <row r="10" s="1" customFormat="1" ht="26" customHeight="1" spans="1:13">
      <c r="A10" s="18">
        <v>4</v>
      </c>
      <c r="B10" s="18" t="s">
        <v>24</v>
      </c>
      <c r="C10" s="18">
        <f t="shared" si="0"/>
        <v>123860</v>
      </c>
      <c r="D10" s="19">
        <v>1338.6</v>
      </c>
      <c r="E10" s="19">
        <v>1238.6</v>
      </c>
      <c r="F10" s="20">
        <v>100</v>
      </c>
      <c r="G10" s="19">
        <f t="shared" si="1"/>
        <v>123860</v>
      </c>
      <c r="H10" s="21"/>
      <c r="I10" s="19"/>
      <c r="J10" s="31"/>
      <c r="K10" s="20"/>
      <c r="L10" s="32"/>
      <c r="M10" s="3"/>
    </row>
    <row r="11" s="1" customFormat="1" ht="26" customHeight="1" spans="1:13">
      <c r="A11" s="18">
        <v>5</v>
      </c>
      <c r="B11" s="18" t="s">
        <v>25</v>
      </c>
      <c r="C11" s="18">
        <f t="shared" si="0"/>
        <v>199600</v>
      </c>
      <c r="D11" s="19">
        <v>2096</v>
      </c>
      <c r="E11" s="19">
        <v>1996</v>
      </c>
      <c r="F11" s="19">
        <v>100</v>
      </c>
      <c r="G11" s="19">
        <f t="shared" si="1"/>
        <v>199600</v>
      </c>
      <c r="H11" s="21"/>
      <c r="I11" s="19"/>
      <c r="J11" s="31"/>
      <c r="K11" s="20"/>
      <c r="L11" s="32"/>
      <c r="M11" s="3"/>
    </row>
    <row r="12" s="1" customFormat="1" ht="26" customHeight="1" spans="1:13">
      <c r="A12" s="18">
        <v>6</v>
      </c>
      <c r="B12" s="18" t="s">
        <v>26</v>
      </c>
      <c r="C12" s="18">
        <f t="shared" si="0"/>
        <v>206995</v>
      </c>
      <c r="D12" s="19">
        <v>2170</v>
      </c>
      <c r="E12" s="19">
        <v>2069.95</v>
      </c>
      <c r="F12" s="20">
        <v>100</v>
      </c>
      <c r="G12" s="19">
        <f t="shared" si="1"/>
        <v>206995</v>
      </c>
      <c r="H12" s="22"/>
      <c r="I12" s="19"/>
      <c r="J12" s="31"/>
      <c r="K12" s="20"/>
      <c r="L12" s="33"/>
      <c r="M12" s="3"/>
    </row>
    <row r="13" s="1" customFormat="1" ht="26" customHeight="1" spans="1:13">
      <c r="A13" s="18">
        <v>7</v>
      </c>
      <c r="B13" s="18" t="s">
        <v>27</v>
      </c>
      <c r="C13" s="18">
        <f t="shared" si="0"/>
        <v>330050</v>
      </c>
      <c r="D13" s="19">
        <v>2943</v>
      </c>
      <c r="E13" s="19">
        <v>2843</v>
      </c>
      <c r="F13" s="19">
        <v>100</v>
      </c>
      <c r="G13" s="19">
        <f t="shared" si="1"/>
        <v>284300</v>
      </c>
      <c r="H13" s="22">
        <v>610</v>
      </c>
      <c r="I13" s="19">
        <f>H13/2</f>
        <v>305</v>
      </c>
      <c r="J13" s="31">
        <v>150</v>
      </c>
      <c r="K13" s="20">
        <f>I13*J13</f>
        <v>45750</v>
      </c>
      <c r="L13" s="32"/>
      <c r="M13" s="3"/>
    </row>
    <row r="14" s="1" customFormat="1" ht="26" customHeight="1" spans="1:13">
      <c r="A14" s="18">
        <v>8</v>
      </c>
      <c r="B14" s="18" t="s">
        <v>28</v>
      </c>
      <c r="C14" s="18">
        <f t="shared" si="0"/>
        <v>39587.5</v>
      </c>
      <c r="D14" s="19">
        <v>1250.6</v>
      </c>
      <c r="E14" s="19">
        <v>128.8</v>
      </c>
      <c r="F14" s="20">
        <v>100</v>
      </c>
      <c r="G14" s="19">
        <f t="shared" si="1"/>
        <v>12880</v>
      </c>
      <c r="H14" s="22">
        <v>356.1</v>
      </c>
      <c r="I14" s="19">
        <f>H14/2</f>
        <v>178.05</v>
      </c>
      <c r="J14" s="19">
        <v>150</v>
      </c>
      <c r="K14" s="20">
        <f>I14*J14</f>
        <v>26707.5</v>
      </c>
      <c r="L14" s="30"/>
      <c r="M14" s="3"/>
    </row>
    <row r="15" s="1" customFormat="1" ht="26" customHeight="1" spans="1:13">
      <c r="A15" s="18">
        <v>9</v>
      </c>
      <c r="B15" s="18" t="s">
        <v>29</v>
      </c>
      <c r="C15" s="18">
        <f t="shared" si="0"/>
        <v>54500</v>
      </c>
      <c r="D15" s="19">
        <v>645</v>
      </c>
      <c r="E15" s="19">
        <v>545</v>
      </c>
      <c r="F15" s="19">
        <v>100</v>
      </c>
      <c r="G15" s="19">
        <f t="shared" si="1"/>
        <v>54500</v>
      </c>
      <c r="H15" s="23"/>
      <c r="I15" s="19"/>
      <c r="J15" s="19"/>
      <c r="K15" s="19"/>
      <c r="L15" s="30"/>
      <c r="M15" s="3"/>
    </row>
    <row r="16" s="1" customFormat="1" ht="26" customHeight="1" spans="1:13">
      <c r="A16" s="18">
        <v>10</v>
      </c>
      <c r="B16" s="24" t="s">
        <v>30</v>
      </c>
      <c r="C16" s="18">
        <f t="shared" si="0"/>
        <v>34400</v>
      </c>
      <c r="D16" s="19">
        <v>444</v>
      </c>
      <c r="E16" s="19">
        <v>344</v>
      </c>
      <c r="F16" s="20">
        <v>100</v>
      </c>
      <c r="G16" s="19">
        <f t="shared" si="1"/>
        <v>34400</v>
      </c>
      <c r="H16" s="23"/>
      <c r="I16" s="19"/>
      <c r="J16" s="19"/>
      <c r="K16" s="19"/>
      <c r="L16" s="30"/>
      <c r="M16" s="3"/>
    </row>
    <row r="17" s="1" customFormat="1" ht="43" customHeight="1" spans="1:13">
      <c r="A17" s="25" t="s">
        <v>31</v>
      </c>
      <c r="B17" s="26" t="s">
        <v>89</v>
      </c>
      <c r="C17" s="27"/>
      <c r="D17" s="27"/>
      <c r="E17" s="27"/>
      <c r="F17" s="27"/>
      <c r="G17" s="27"/>
      <c r="H17" s="27"/>
      <c r="I17" s="27"/>
      <c r="J17" s="27"/>
      <c r="K17" s="27"/>
      <c r="L17" s="34"/>
      <c r="M17" s="3"/>
    </row>
  </sheetData>
  <mergeCells count="9">
    <mergeCell ref="A2:L2"/>
    <mergeCell ref="A3:L3"/>
    <mergeCell ref="D4:G4"/>
    <mergeCell ref="H4:K4"/>
    <mergeCell ref="B17:L17"/>
    <mergeCell ref="A4:A5"/>
    <mergeCell ref="B4:B5"/>
    <mergeCell ref="C4:C5"/>
    <mergeCell ref="L4:L5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附表3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Polaris</cp:lastModifiedBy>
  <dcterms:created xsi:type="dcterms:W3CDTF">2024-08-19T07:21:00Z</dcterms:created>
  <dcterms:modified xsi:type="dcterms:W3CDTF">2024-08-20T01:37:00Z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