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Sheet1" sheetId="1" r:id="rId1"/>
  </sheets>
  <definedNames>
    <definedName name="_xlnm.Print_Titles" localSheetId="0">Sheet1!$A:$T,Sheet1!$1:$5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<sst xmlns="http://schemas.openxmlformats.org/spreadsheetml/2006/main" count="973" uniqueCount="512">
  <si>
    <t>利通区2024年巩固拓展脱贫攻坚成果同乡村振兴项目计划表</t>
  </si>
  <si>
    <t>序号</t>
  </si>
  <si>
    <t>项目类型</t>
  </si>
  <si>
    <t>项目名称</t>
  </si>
  <si>
    <t>建设性质（新建、续建、改扩建）</t>
  </si>
  <si>
    <t>建设内容</t>
  </si>
  <si>
    <t>项目实施
地点</t>
  </si>
  <si>
    <t>进度计划
安排</t>
  </si>
  <si>
    <t>实施单位</t>
  </si>
  <si>
    <t>资金投入和来源（万元）</t>
  </si>
  <si>
    <t>受益对象
（村、户、人）</t>
  </si>
  <si>
    <t>联农带农机制</t>
  </si>
  <si>
    <t>是否设置绩效
目标</t>
  </si>
  <si>
    <t>合计</t>
  </si>
  <si>
    <t>财政衔接补助资金</t>
  </si>
  <si>
    <t>地方债资金</t>
  </si>
  <si>
    <t>行业部门资金</t>
  </si>
  <si>
    <t>其他资金</t>
  </si>
  <si>
    <t>小计</t>
  </si>
  <si>
    <t>中央</t>
  </si>
  <si>
    <t>省级</t>
  </si>
  <si>
    <t>市级</t>
  </si>
  <si>
    <t>县级</t>
  </si>
  <si>
    <t>合计（113个）</t>
  </si>
  <si>
    <t>一、</t>
  </si>
  <si>
    <t>产业发展（68个）</t>
  </si>
  <si>
    <t>（一）</t>
  </si>
  <si>
    <t>生产项目（38个）</t>
  </si>
  <si>
    <t>上桥镇牛家坊村发展新型农村集体经济项目</t>
  </si>
  <si>
    <t>改建</t>
  </si>
  <si>
    <t>将牛家坊农耕博物馆旁闲置空房改建为牛家坊村农副产品加工厂，具体内容为：建设牛家坊传统小磨油坊120平米，香醋酿造车间240平米，豆制品加工车间120平米，八宝茶加工车间120平米，农副产品加工厂配套设施上下水、电、道路、空气能等投资。</t>
  </si>
  <si>
    <t>牛家坊村</t>
  </si>
  <si>
    <t>2024年4月至10月</t>
  </si>
  <si>
    <t>上桥镇</t>
  </si>
  <si>
    <t>受益对象为上桥镇牛家坊村1200户</t>
  </si>
  <si>
    <t>该项目建成后，可实现带动40人就业（其中，吸纳带动劳务移民就业增收10人），1200户群众参与分红，预计村集体经济经济收入每年增长15万元。</t>
  </si>
  <si>
    <t>是</t>
  </si>
  <si>
    <t>吴忠市利通区上桥镇涝河桥村发展新型农村集体经济项目</t>
  </si>
  <si>
    <t>新建</t>
  </si>
  <si>
    <t>通过“村党支部领办企业+合作社+农户+移民”模式，实施精品果蔬种植及包装配送基地孵化项目。利用涝河桥温棚设施产业园的有利条件，引进阳光玫瑰、无花果、樱桃等新技术特色农产品，培育发展新技术种植，同时打造包装配送基地，采用统一设计提升品牌效益。既能吸引带动周边游客的休闲采摘，还能及时供应市场的需求，更好解决村民的稳定就业，实现村集体和村民的共同增收。</t>
  </si>
  <si>
    <t>涝河桥村</t>
  </si>
  <si>
    <t>2024年3月至10月</t>
  </si>
  <si>
    <t>受益对象为涝河桥村群众及211户移民</t>
  </si>
  <si>
    <t>该项目建成后，可实现带动40人就业（其中，吸纳带动劳务移民就业增收20人），211户劳务移民参与分红，预计村集体经济收入每年增长20万元。</t>
  </si>
  <si>
    <t>吴忠市利通区上桥镇解放村发展新型农村集体经济项目</t>
  </si>
  <si>
    <t>以“党支部+领办企业+市场+农户”的联农带农模式，将解放村粮油市场搬迁至金积镇盛兴通仓储物流服务有限公司，并对整体环境及设施提升改造，带动本村村民、辐射周边村民更好的在本公司就业，增加村集体收入和村民共同增收。</t>
  </si>
  <si>
    <t>解放村</t>
  </si>
  <si>
    <t>受益对象为解放村村集体及全体群众，预计可增加经济体经济收入12万元</t>
  </si>
  <si>
    <t>该项目建成后，可实现带动30人就业（其中，吸纳带动劳务移民就业增收5人），1015户群众参与分红，预计村集体经济收入每年增长12万元。</t>
  </si>
  <si>
    <t>黄沙窝村日光温室翻建项目</t>
  </si>
  <si>
    <t>项目占地50.44亩，新建设11座日光温室，配套附房11座，配套室外道路硬化工程、给水工程和电气工程及水肥一体机。</t>
  </si>
  <si>
    <t>黄沙窝村</t>
  </si>
  <si>
    <t>2024年4月至7月</t>
  </si>
  <si>
    <t>扁担沟镇</t>
  </si>
  <si>
    <t>829户3221人</t>
  </si>
  <si>
    <t>由黄沙窝村预计提供长期就业岗位20个，人均年增收3万元，临时就业岗位80个，人均年增收5000元左右。</t>
  </si>
  <si>
    <t>东塔寺乡新接堡村设施温棚改造项目</t>
  </si>
  <si>
    <t>改扩建</t>
  </si>
  <si>
    <t>改造新接堡村6、7队70m*9m设施温室10个，110m*9m设施温室4个，翻建墙体并配套附属设施。改造120m*13.6m*3.6m设施温室7个、200m*13.6m*3.6m设施温室7个，共14个棚主要加装保温材料、防水材料，并配套附属设施。</t>
  </si>
  <si>
    <t>新接堡村</t>
  </si>
  <si>
    <t>东塔寺乡</t>
  </si>
  <si>
    <t>新接堡村40人</t>
  </si>
  <si>
    <t>村集体集中统一种植，将带动新接堡村40人就业，解决10户群众废弃温室问题并分红1500元/年每年可增加村集体收入30万元以上。</t>
  </si>
  <si>
    <t>利通区东塔寺乡新宁河东岸现代农业示范基地（二期）建设项目</t>
  </si>
  <si>
    <t>新建135m×12m日光温室13栋、84m×12m日光温室16栋，配套室外给水工程；室外电气工程。</t>
  </si>
  <si>
    <t>带动新接堡村150人就业，每年可增加村集体收入60万元以上。</t>
  </si>
  <si>
    <t>村集体集中统一种植，项目可带动新接堡村150人就业，每年可增加村集体收入60万元以上。</t>
  </si>
  <si>
    <t>东塔寺乡瓦大番茄育苗基地建设项目</t>
  </si>
  <si>
    <t>在东塔寺乡瓦大番茄种植基地建设育苗暖棚200m×14m的4座、135m×12m的4座，配套水肥一体化、供电等设施。</t>
  </si>
  <si>
    <t>新接堡村、白寺滩村230户560人。</t>
  </si>
  <si>
    <t>该项目可带动新接堡村、白寺滩村230户560人发展蔬菜种植，解决育苗问题，以及周围乡镇瓦大番茄育苗问题，每年可增加村集体收入20万元以上。</t>
  </si>
  <si>
    <t>利通区东塔寺乡白寺滩村大青葡萄提质增效项目</t>
  </si>
  <si>
    <t>建设设施暖棚15座，结合大青葡萄博士工作站，探索大青葡萄春早熟和秋延后种植技术，提高大青葡萄产品品质和市场价格，并配套室外电气、给排水、道路、路灯等设施。</t>
  </si>
  <si>
    <t>白寺滩村</t>
  </si>
  <si>
    <t>白寺滩村120户</t>
  </si>
  <si>
    <t>已建立联农带农机制，该项目可带动白寺滩村120户大青葡萄种植户产业效益提升，每年可增加村集体收入40万元以上。</t>
  </si>
  <si>
    <t>东塔寺乡石佛寺村连栋拱棚建设项目</t>
  </si>
  <si>
    <t>新建占地40亩连栋拱棚20座，铺设水肥一体化管线并安装相关设备。</t>
  </si>
  <si>
    <t>石佛寺村</t>
  </si>
  <si>
    <t>20人</t>
  </si>
  <si>
    <t>已建立联农带农机制，该项目可解决石佛寺村群众就业20人以上，带动2户监测户发展设施种植，每户每年分红3000元以上，每年可增加村集体收入20万元以上。</t>
  </si>
  <si>
    <t>利通区扁担沟镇同利村日光温室提升改造项目</t>
  </si>
  <si>
    <t>安装钢丝绳拉结固定101300米，安装水肥一体机6台，零星钢构件680米，成品拼装水箱6个，铺装滴渗管25745米，阀门1200个</t>
  </si>
  <si>
    <t>同利村</t>
  </si>
  <si>
    <t>29人以上群众就业，带动2户监测户</t>
  </si>
  <si>
    <t>该项目可解决同利村群众就业带动2户监测户发展设施种植，每户每年分红3000元以上。</t>
  </si>
  <si>
    <t>利通区郭家桥乡山水沟产业园村集体温棚提升改造项目</t>
  </si>
  <si>
    <t>对10座村集体温棚进行提升改造。通过加固、保温，提升温棚内温度。每座温棚长120米、宽15米，每座温棚2.7亩。更换防虫网4270平方米，斜坡面发泡保温4392平方米，炉渣填充805.2立方米，加气块构筑805.2立方米，钢筋11.3t。C25构造柱16立方米，C25圈梁146平方米，更换棚膜17690平方米，更换棉被21350平方米。</t>
  </si>
  <si>
    <t>山水沟产业园</t>
  </si>
  <si>
    <t>2024年3月至7月</t>
  </si>
  <si>
    <t>郭家桥乡</t>
  </si>
  <si>
    <t>郭家桥乡郭家桥村、马家大湾村、刘家湾村、杨家岔村、山水沟村（含边缘易致贫户8户）</t>
  </si>
  <si>
    <t>村集体集中统一种植，按照“合作社+村集体+农户”的联农带农富农机制，通过对村集体温棚的保温和提升改造，发挥村集体温棚联农带农及引领作用，引入专家、专技培育乡村实用人才，通过专家带专技，专技带本土的模式，把山水沟产业园内用工人员。</t>
  </si>
  <si>
    <t>利通区古城镇党家河湾村设施农业生产基地建设项目</t>
  </si>
  <si>
    <t>新建10座日光温室，总建筑面积为17205平方米。其中A型温棚7座，建筑面积为11525.5平方米，规格为89米×18.5米；B型温棚1座，建筑面积为1794.5平方米，规格为97米×18.5米；C型温棚2座，建筑面积为3885平方米，规格为105米×18.5米及基础配套设施。</t>
  </si>
  <si>
    <t>党家河湾村</t>
  </si>
  <si>
    <t>2024年4月至11月</t>
  </si>
  <si>
    <t>古城镇</t>
  </si>
  <si>
    <t>50人</t>
  </si>
  <si>
    <t xml:space="preserve">项目的实施可解决党家河湾村及周边地区50余人就业问题，人均工资性收入增加5000元/年,村集体每年可增收15万元，全年合计增收40万元。
</t>
  </si>
  <si>
    <t>2024年海子井村黄花菜冷库建设项目</t>
  </si>
  <si>
    <t>项目占地10亩，设计冷藏保鲜库库容100吨，
配套室外给水、电气工程等，购置5吨叉车一辆，运输小型转运车1辆，购买黄花菜托盘800个，3吨杀青蒸炉2个，建设项目附属用房3间共120平方米。</t>
  </si>
  <si>
    <t>海子井村</t>
  </si>
  <si>
    <t>2024年7月至10月</t>
  </si>
  <si>
    <t>468户、1501人</t>
  </si>
  <si>
    <t>由扁担沟镇牵头实施海子井村黄花菜冷库建设项目，使海子井产业进一步得到改善提升。</t>
  </si>
  <si>
    <t>马莲渠乡巴浪湖村“共富工坊”二期建设项目</t>
  </si>
  <si>
    <t>扩建总面积510平米左右生产厂房一间，配套水电路及制冷设备等基础设施；组织开展面点、熟食品加工、家政服务等培训。打造80平米村级直播间，购置直播间设备，培养本土直播人才，营销人才，直播带货三农产品。</t>
  </si>
  <si>
    <t>巴浪湖村</t>
  </si>
  <si>
    <t>2024年6月至11月</t>
  </si>
  <si>
    <t>马莲渠乡</t>
  </si>
  <si>
    <t>巴浪湖村50户106名农户（其中监测户3户11人）</t>
  </si>
  <si>
    <t>针对妇女就业创业难、增收渠道少等现状，深入实施“支部领办合作社+村企发展+农户参与”发展模式，打造面点、熟食品加工，冷藏、销售为一体“共富工坊”，借助入股分红、就近务工等多种方式预计带动巴浪湖村50户106名农户（其中监测户3户11人）致富增收，平均每年增收4万元，村集体经济增收10万元左右。</t>
  </si>
  <si>
    <t>项目已经村申报、乡审核通过，无需土地备案、建设用地，正在前期积极谋划中。</t>
  </si>
  <si>
    <t>沟台村日光温室建设项目</t>
  </si>
  <si>
    <t>建设60米温棚1座，75米温棚1座，配套水肥一体化工程、室外给排水工程和电气工程，</t>
  </si>
  <si>
    <t>沟台村</t>
  </si>
  <si>
    <t>金银滩镇</t>
  </si>
  <si>
    <t>280户1100人，其中监测户2户8人</t>
  </si>
  <si>
    <t>园区建成后将有沟台村集体统一种植并管理，增设10个长期就业岗位，并解决120余人临时就业问题，务工性收入人均增加4万元，村集体增收约40余万元。</t>
  </si>
  <si>
    <t>金银滩镇灵白村、银新村产业及配套设施建设项目</t>
  </si>
  <si>
    <t>建设内容为在灵白村集中连片种植大田韭菜500亩，完善种植区相关基础设施。新打供水机井20眼、新建井房20座、安装200kVA变压器3台、铺设线路5.9公里等；配套田间管道工程、机电设备等配套设施。</t>
  </si>
  <si>
    <t>灵白村</t>
  </si>
  <si>
    <t>2024年3月至12月</t>
  </si>
  <si>
    <t>789户2278人，其中脱贫户68户240人</t>
  </si>
  <si>
    <t>该项目的实施可解决灵白村及周边地区260余人就业问题，其中脱贫户及监测户37人。人均工资性收入增加1万元/年,500亩露地韭菜由42户一般农户已脱贫户种植，年底可为困难群众每人分红500元，村集体每年可增收15万元。</t>
  </si>
  <si>
    <t>银新村村集体精米加工厂建设项目</t>
  </si>
  <si>
    <r>
      <rPr>
        <b/>
        <sz val="24"/>
        <color theme="1"/>
        <rFont val="宋体"/>
        <charset val="134"/>
        <scheme val="minor"/>
      </rPr>
      <t>项目总占地面积6000</t>
    </r>
    <r>
      <rPr>
        <b/>
        <sz val="24"/>
        <color rgb="FF000000"/>
        <rFont val="宋体"/>
        <charset val="134"/>
        <scheme val="minor"/>
      </rPr>
      <t>㎡</t>
    </r>
    <r>
      <rPr>
        <b/>
        <sz val="24"/>
        <color theme="1"/>
        <rFont val="宋体"/>
        <charset val="134"/>
        <scheme val="minor"/>
      </rPr>
      <t>，主要建设内容有新建1000</t>
    </r>
    <r>
      <rPr>
        <b/>
        <sz val="24"/>
        <color rgb="FF000000"/>
        <rFont val="宋体"/>
        <charset val="134"/>
        <scheme val="minor"/>
      </rPr>
      <t>㎡</t>
    </r>
    <r>
      <rPr>
        <b/>
        <sz val="24"/>
        <color theme="1"/>
        <rFont val="宋体"/>
        <charset val="134"/>
        <scheme val="minor"/>
      </rPr>
      <t>加工车间1座，，采购并安装杂粮清理机、去石机、砻谷机、分离机、碾米机、输送机等机械设备，新建地磅1台，室外硬化2200</t>
    </r>
    <r>
      <rPr>
        <b/>
        <sz val="24"/>
        <color rgb="FF000000"/>
        <rFont val="宋体"/>
        <charset val="134"/>
        <scheme val="minor"/>
      </rPr>
      <t>㎡</t>
    </r>
    <r>
      <rPr>
        <b/>
        <sz val="24"/>
        <color theme="1"/>
        <rFont val="宋体"/>
        <charset val="134"/>
        <scheme val="minor"/>
      </rPr>
      <t>。</t>
    </r>
  </si>
  <si>
    <t>银新村</t>
  </si>
  <si>
    <t>2024年6月至12月</t>
  </si>
  <si>
    <t>286户659人，其中脱贫户29户97人，监测户2户7人</t>
  </si>
  <si>
    <t>项目的实施将带动全镇粮食加工产业的发展，并可解决当地约20余人长期就业问题，带动脱贫户及监测户种植优质水稻3200亩，年底加工厂收益的20%可用于20余户入股农户的分红，20%的分红用于为31户已脱贫户及监测户分红。户均增收约6000元，村集体增收约20万元。</t>
  </si>
  <si>
    <t>板桥乡波浪渠村休闲旅游集市建设项目</t>
  </si>
  <si>
    <t>对原波浪渠小学20间废弃校舍进行改造，新建农产品制作工坊8间，乡村农家餐饮4家，农产品展销3间，农产品储备4间，烘干室1间，打造亲子农事体验基地，配套完善排水、电力等基础设施。</t>
  </si>
  <si>
    <t>波浪渠村</t>
  </si>
  <si>
    <t>板桥乡</t>
  </si>
  <si>
    <t>150人</t>
  </si>
  <si>
    <t>项目成立吴忠市利通区波波共丰经济合作社，项目实施后，带动150人就业，1200人参与分红，预计村集体经济增长30万元。</t>
  </si>
  <si>
    <t>板桥乡滨河早元现代农业日光温室种植园区（二期）建设项目</t>
  </si>
  <si>
    <t>项目占地面积26452.70平方米（共计39.66亩），总建筑物面积14335.20平方米，主要建设10座日光温室，层高5.5米，结构形式为钢结构，外铺塑料透光膜覆棉被。配套室外给排水及电气工程1352米，硬化路面1500平方米，园区大门2座。</t>
  </si>
  <si>
    <t>早元村</t>
  </si>
  <si>
    <t xml:space="preserve">板桥乡  </t>
  </si>
  <si>
    <t>405户1756人，监测户1户5人</t>
  </si>
  <si>
    <t>项目成立吴忠市利通区板桥乡秦渠之上种植专业合作社联合社，项目实施后，带动120人就业，40人种植，800人参与分红，预计村集体经济增长30万元。</t>
  </si>
  <si>
    <t>利通区2024年生鲜乳喷粉补贴项目</t>
  </si>
  <si>
    <t>对乳制品加工企业收购宁夏境内的奶牛养殖场合同内生鲜乳进行喷粉，每生产1吨奶粉补贴1000元，补贴总资金不超过2356万元。</t>
  </si>
  <si>
    <t>各乡镇</t>
  </si>
  <si>
    <t>2024年</t>
  </si>
  <si>
    <t>利通区</t>
  </si>
  <si>
    <t>200户</t>
  </si>
  <si>
    <t>对企业牛奶进行喷粉补贴，提高企业积极性，吸纳更多人就业务工</t>
  </si>
  <si>
    <t>2024年利通区扁担沟镇同利村养殖园区提标改造项目</t>
  </si>
  <si>
    <t>改造服务用房3栋，羊棚改造8座，牛棚改造5座；配套建设草料棚，园区排水设施，饲喂设施等。</t>
  </si>
  <si>
    <t>2024年2月至6月</t>
  </si>
  <si>
    <t>1098户5300人</t>
  </si>
  <si>
    <t>项目建成后，同利村1098户移民群众户均每年分红500元。</t>
  </si>
  <si>
    <t>利通区金积镇乡村振兴示范点建设项目</t>
  </si>
  <si>
    <t>冷凉蔬菜提质增效工程示范、乡村建设提标提质工程示范、乡村振兴人才工作示范、乡村文化融合赋能工程示范、乡村文化融合赋能工程示范五大示范工程25个项目。</t>
  </si>
  <si>
    <t>金积镇</t>
  </si>
  <si>
    <t>2024年2月至11月</t>
  </si>
  <si>
    <t>金积镇西门村阳光玫瑰精品葡萄种植基地提质增效项目</t>
  </si>
  <si>
    <t>计划对西门村村集体阳光玫瑰葡萄园现有26座大跨度拱棚钢架、棉被进行改造提升，园区内道路硬化5000平方米，推动葡萄新品种种植及各项农业技术运用。</t>
  </si>
  <si>
    <t>西门村</t>
  </si>
  <si>
    <t>100户</t>
  </si>
  <si>
    <t>该项目由村集体集中统一实施和种植，预计带动30人就业，村集体经济增长20万元。</t>
  </si>
  <si>
    <t>金积镇村集体温棚改造提升项目</t>
  </si>
  <si>
    <t>计划对郝渠村、梨花桥村村集体温棚及金丰社区移民种植温棚共32座进行改造，包括外墙面加固，钢架圈梁、棚膜及保温棉被更换等内容。</t>
  </si>
  <si>
    <t>郝渠村、梨花桥、大庙桥</t>
  </si>
  <si>
    <t>80户</t>
  </si>
  <si>
    <t>该项目由村集体集中统一实施和种植，改造后的温棚可带动就业120人，受益农户80户，带动村集体经济增长40万元、移民增收20万元。</t>
  </si>
  <si>
    <t>金积镇田桥村现代设施农业产业园项目</t>
  </si>
  <si>
    <t>项目占地287.1亩，建设高标准日光温室45座，配套水电、道路、照明等基础设施和智能化展厅、田间学校、农产品交易中心、灌溉用深井泵房、蓄水池、冷库、分拣车间等附属设施。</t>
  </si>
  <si>
    <t>田桥村</t>
  </si>
  <si>
    <t>金积镇丁家湾子村村企联建包装纸箱代加工车间建设项目</t>
  </si>
  <si>
    <t>占地面积2000㎡，建设包装纸箱穿孔手提绳加工车间、流水线加工台、仓库、办公室等，配套完成水、电、场地硬化等附属设施建设。</t>
  </si>
  <si>
    <t>丁家湾子村</t>
  </si>
  <si>
    <t>2024年3月至11月</t>
  </si>
  <si>
    <t>60人</t>
  </si>
  <si>
    <t>通过项目建设带动该村及周边群众60人就业。</t>
  </si>
  <si>
    <t>马莲渠乡柴桥村柴儿鸡养殖项目</t>
  </si>
  <si>
    <t>新建小型饲料加工厂一座，购买小型饲料加工设备，新建柴儿鸡养殖基地一座，购买保暖通风设备，采购鸡苗、饲料等。</t>
  </si>
  <si>
    <t>柴桥村</t>
  </si>
  <si>
    <t>40户80人，其中监测对象1户4人）</t>
  </si>
  <si>
    <t>按照“小群体、小成本、广收入”的工作思路，推行“党支部+合作社+农户”发展模式，通过“闲置空心房统一养殖、合作社统一带领、专业人员统一指导、签订企业统一销售”的“四统一”机制，借助入股分红、就近务工等多种方式预计带动柴桥村40户80名村民其中监测对象1户4人）增收致富，平均每年增收5万元，村集体经济增收15万。</t>
  </si>
  <si>
    <t>高闸镇朱渠村老旧房屋改造菌菇种植房项目</t>
  </si>
  <si>
    <t>老旧房屋改造6套，完善菌菇种植相关设施。</t>
  </si>
  <si>
    <t>朱渠村</t>
  </si>
  <si>
    <t>2024年5月至7月</t>
  </si>
  <si>
    <t>高闸镇</t>
  </si>
  <si>
    <t>6户</t>
  </si>
  <si>
    <t>村集体通过集中统一流转闲置农房，并种植菌菇，村集体年增收3万元。</t>
  </si>
  <si>
    <t>否</t>
  </si>
  <si>
    <t>2024年古城镇产业补贴</t>
  </si>
  <si>
    <t>对2024年符合产业补贴标准的脱贫户、监测户发展种植、养殖业进行补贴，每户补贴最高不超过8000元。</t>
  </si>
  <si>
    <t>4人</t>
  </si>
  <si>
    <t>无</t>
  </si>
  <si>
    <t>2024年金积镇产业补贴</t>
  </si>
  <si>
    <t>10人</t>
  </si>
  <si>
    <t>2024年板桥乡产业补贴</t>
  </si>
  <si>
    <t>2024年上桥镇产业补贴</t>
  </si>
  <si>
    <t>2024年马莲渠乡产业补贴</t>
  </si>
  <si>
    <t>马莲渠</t>
  </si>
  <si>
    <t>5人</t>
  </si>
  <si>
    <t>2024年高闸镇产业补贴</t>
  </si>
  <si>
    <t>3人</t>
  </si>
  <si>
    <t>2024年金银滩镇产业补贴</t>
  </si>
  <si>
    <t>金银滩</t>
  </si>
  <si>
    <t xml:space="preserve"> 金银滩镇</t>
  </si>
  <si>
    <t>45人</t>
  </si>
  <si>
    <t>2024年东塔寺乡产业补贴</t>
  </si>
  <si>
    <t>1人</t>
  </si>
  <si>
    <t>2024年郭家桥乡产业补贴</t>
  </si>
  <si>
    <t>2024年扁担沟镇产业补贴</t>
  </si>
  <si>
    <t>723人</t>
  </si>
  <si>
    <t>（二）</t>
  </si>
  <si>
    <t>加工流通
项目（4个）</t>
  </si>
  <si>
    <t>马莲渠乡陈木闸村谷典磨坊专业合作社建设项目</t>
  </si>
  <si>
    <t>新建厂房1座20米*16米，设备采购，大米色选机一台包装机一台，大米真空包装机一台其他设备，建设400吨储粮仓及相关基础设施。</t>
  </si>
  <si>
    <t>陈木闸村</t>
  </si>
  <si>
    <t>2024年4月-2024年11月</t>
  </si>
  <si>
    <t>100人</t>
  </si>
  <si>
    <t>按照“党支部+合作社+农户”，发展模式，坚持“两委”带头，带动村民100人，按照每股1000元入股合作社5.4万元，将村民变股民共同经营合作社，同时合作社按照比市场稍高的价格统一收购加工销售，预计年底可实现收入8万元。</t>
  </si>
  <si>
    <t>古城镇金星村发展新型农村集体经济项目</t>
  </si>
  <si>
    <t>在新华桥村设施农业产业基地建设占地2亩，建筑面积800-1000平米的分拣车间主体结构，接通上水、下水、电、安装基本消防设施。</t>
  </si>
  <si>
    <t>金星村</t>
  </si>
  <si>
    <t>古城镇金星村</t>
  </si>
  <si>
    <t>全村村集体成员</t>
  </si>
  <si>
    <t>方便周边住户的同时，解决周边种植户销售难问题，带动周边农户就业，增加农户及村集体收入。</t>
  </si>
  <si>
    <t>吴忠市金水河湾农业生态园（涝河桥）绿色食品深加工项目</t>
  </si>
  <si>
    <r>
      <rPr>
        <b/>
        <sz val="24"/>
        <rFont val="宋体"/>
        <charset val="134"/>
        <scheme val="minor"/>
      </rPr>
      <t>项目占地8亩，主要内容包括一至四层车间改造1400m</t>
    </r>
    <r>
      <rPr>
        <b/>
        <vertAlign val="superscript"/>
        <sz val="24"/>
        <rFont val="宋体"/>
        <charset val="134"/>
        <scheme val="minor"/>
      </rPr>
      <t>2</t>
    </r>
    <r>
      <rPr>
        <b/>
        <sz val="24"/>
        <rFont val="宋体"/>
        <charset val="134"/>
        <scheme val="minor"/>
      </rPr>
      <t>,室内外改造及装修工程、冻干设施设备采购及安装工程等。</t>
    </r>
  </si>
  <si>
    <t>2024年3月至5月</t>
  </si>
  <si>
    <t>涝河桥村752户群众集体收益</t>
  </si>
  <si>
    <t>健全“党支部+村集体经济合作社+农户”的联农带农富农机制，通过带动困难群体就业、兜底瓦大等方式，将家庭困难户融入合作社产业发展当中，帮助涝河桥村增加村集体收入30万元左右。</t>
  </si>
  <si>
    <t>郭家桥乡马家大湾村小食品加工及蔬菜精包装项目</t>
  </si>
  <si>
    <t>利用马湾小学现有房屋、冷链设施等资源，与周边超市对接，制作夹板、凉皮、牛筋面、豆制品等；配备露地蔬菜精包装设备2台对蔬菜基地生产的各类蔬菜进行精包装。</t>
  </si>
  <si>
    <t>马家大湾村</t>
  </si>
  <si>
    <t>2024年3月至8月</t>
  </si>
  <si>
    <t>马家大湾村424户集体收益</t>
  </si>
  <si>
    <t>健全“党支部+村集体经济合作社+农户”的联农带农机制，整合我村现有闲置资源，利用我村致富能人杨斌积极对接周边超市，将我村闲散劳动力充分带动起来，制作她们孰能生巧的各类特色小食品。再将蔬菜基地生产出来的各类蔬菜进行精包装，输送至周边超市。</t>
  </si>
  <si>
    <t>（三）</t>
  </si>
  <si>
    <t>配套基础设施项目（16个）</t>
  </si>
  <si>
    <t>高闸镇春秋大棚换膜修缮项目</t>
  </si>
  <si>
    <t>更换李桥村、郭桥村、韩桥村等共计60栋春秋大棚薄膜，进行更换修缮。</t>
  </si>
  <si>
    <t>2024年5月至6月</t>
  </si>
  <si>
    <t>李桥村、韩桥村、郭桥村共30户</t>
  </si>
  <si>
    <t>村集体集中统一种植，3个村集体年增收18万元</t>
  </si>
  <si>
    <t>板桥乡“云上秦渠”农产品销售中心建设项目</t>
  </si>
  <si>
    <t>主要规划建设农产品销售中心1座，配套完善日光温室产业园区农业设施，记录农产品种植、加工、包装、检测、运输、销售等关键环节的信息，增强农产品质量公信力，搭建智慧乡村农业产业平台。</t>
  </si>
  <si>
    <t>早元村有405户，1756人，监测户1户5人</t>
  </si>
  <si>
    <t>以早元现代农业产业园为中心，通过早元、洼渠、罗家湖、李闸渠秦渠之上产业联合社运营，内设农民技术培训室、农产品展销中心、农产品直播间等，集产品展销、直播带货等服务功能于一体，带动联合社27座大棚草莓、甜瓜、西红柿和农户种植长茄、西瓜、葡萄等农产品种得出、卖得好。解决就业15人，服务农户32户。</t>
  </si>
  <si>
    <t>吴忠市利通区奶业科技创新中心建设项目</t>
  </si>
  <si>
    <t>利用现已经建成运行的利通区科技服务中心一楼大厅进行改造为奶业科技创新中心1351㎡，包含实验室水、电、墙面、屋顶、地面、窗户、通风排气系统、消防系统及基础设施等；购置PCR实验室仪器、微生物实验室仪器、寄生虫实验室仪器、动物生化检验设备、病理检验设备、远程会诊设备、饲料检测设备、胚胎成产设备、冷链储存设备等实验设备</t>
  </si>
  <si>
    <t>五里坡养殖基地</t>
  </si>
  <si>
    <t>农业农村局</t>
  </si>
  <si>
    <t>利通区2024年高标准农田建项目（高效节水）</t>
  </si>
  <si>
    <t>建设高标准农田面积2.0万亩，在扁担沟镇五里坡等村，平田整地、改良土壤、灌溉与排水工程、信息自动化、田间道路工程。高标准农田的改造提升（渠道改滴灌）。</t>
  </si>
  <si>
    <t>2024年烽火墩村林果业防霜冻配套设施建设项目</t>
  </si>
  <si>
    <t>续建</t>
  </si>
  <si>
    <t>安装FS110防霜机10台，FS5.5防霜机12台。</t>
  </si>
  <si>
    <t>烽火墩村</t>
  </si>
  <si>
    <t>2024年6月-9月</t>
  </si>
  <si>
    <t>343户、1090人</t>
  </si>
  <si>
    <t>由扁担沟镇牵头实施烽火墩村林果业防霜冻配套设施建设项目项目，使烽火墩村产业进一步得到改善提升。</t>
  </si>
  <si>
    <t>利通区上桥镇罗渠村农村道路硬化设施及农田排水沟项目</t>
  </si>
  <si>
    <t>修建硬化七队耕田生产道路全长350米、七队温棚部分生产路170米、五队清一沟田间生产路490米生产道路，宽3.5米，总长1010米，硬化面积3535㎡。维修建设罗渠村清一沟及农田排水沟600米。</t>
  </si>
  <si>
    <t>上桥镇罗渠村</t>
  </si>
  <si>
    <t>2024年3月至9月</t>
  </si>
  <si>
    <t>受益对象为罗渠村农村片区群众270户750人。</t>
  </si>
  <si>
    <t>利通区上桥镇花寺村金家渠、碱梁子路渠砌护及各巷道道路硬化项目</t>
  </si>
  <si>
    <t>重新砌护金家渠和碱梁子路渠花寺段共计1.8公里，渠口宽1.3米，涉及农户桥60座，渠口水闸40座，并对各巷道道路进行硬化，道路共计500米，宽3米，硬化厚度18厘米，解决花寺村二、七、八群众出行、农业生产灌溉困难问题。</t>
  </si>
  <si>
    <t>上桥镇花寺村</t>
  </si>
  <si>
    <t>收益对象为花寺村农村片区群众382户，1275人，解决农村片区群众出行、农业生产淌水难问题。</t>
  </si>
  <si>
    <t>渠口村5队沟道治理项目</t>
  </si>
  <si>
    <t>治理沟道长1.6km，岸坡砌护3.2km，铺设面包砖2166㎡，翻建尾水13座，退水12座。</t>
  </si>
  <si>
    <t>渠口村</t>
  </si>
  <si>
    <t>225户、1096人</t>
  </si>
  <si>
    <t>由扁担沟镇牵头实施渠口村5队沟道治理项目，使渠口村的产业基础设施进一步得到改善和提升。</t>
  </si>
  <si>
    <t>扁担沟镇同利村设施农业供水建设项目</t>
  </si>
  <si>
    <t>新建水源取水泵站1座；铺设φ250U-PVC管线3050m，配套管线附属建筑物11座，管线穿跨建筑物7座；改造田间加压首部泵站1座。</t>
  </si>
  <si>
    <t>1099户、5326人</t>
  </si>
  <si>
    <t>由扁担沟镇实施同利村设施农业配套建设项目，使产业进一步完善。</t>
  </si>
  <si>
    <t>扁担沟镇利原村排碱沟开挖项目</t>
  </si>
  <si>
    <t>开挖利原村排碱沟3200米</t>
  </si>
  <si>
    <t>利原村</t>
  </si>
  <si>
    <t>2024年2月至3月</t>
  </si>
  <si>
    <t>280户、1176人</t>
  </si>
  <si>
    <t>由扁担沟镇实施利原村排碱沟开挖项目，使基础设施进一步完善。</t>
  </si>
  <si>
    <t>赵家沟肉牛养殖场基础设施道路硬化项目</t>
  </si>
  <si>
    <t>硬化赵家沟村肉牛养殖场基础设施道路硬化，硬化面积7000㎡</t>
  </si>
  <si>
    <t>赵家沟村</t>
  </si>
  <si>
    <t>2024年4月-6月</t>
  </si>
  <si>
    <t>246户、1014人</t>
  </si>
  <si>
    <t>由扁担沟镇实施赵家沟肉牛养殖场基础设施道路硬化项目，使基础设施进一步完善。</t>
  </si>
  <si>
    <t>扁担沟肉牛养殖园区产业路建设项目</t>
  </si>
  <si>
    <t>U120渠道拆除砌护改造1450米，新建1米铸铁节制闸4座，拆维修改新建除新建4米盖板农桥1座，拆除新建浆砌石砌护U120农渠450米，拆除新建80节制闸1座。</t>
  </si>
  <si>
    <t>630户、2776人</t>
  </si>
  <si>
    <t>由扁担沟镇实施渠口村5队一号渠维修改造项目，使渠口村村基础设施进一步完善。</t>
  </si>
  <si>
    <t>金水河湾鲜食番茄育苗科研基地建设项目</t>
  </si>
  <si>
    <t>在原有的金水河湾废弃农家乐，建设鲜食番茄育苗中心、番茄科研中心、鲜食番茄新品种中试基地、鲜食番茄种植示范基地、农民技术培训中心、创业就业指导培训中心。改建460平米田间学校，配套相关的研学、培训等相关的设备设施。通过引入专家、专技和农村实用人才，把产业通过科技和人才盘活。</t>
  </si>
  <si>
    <t>郭家桥乡金水河湾110余户（含边缘易致贫户3户）</t>
  </si>
  <si>
    <t>按照“联合社党委+村集体+农户”的联农带农富农机制，通过鲜食番茄育苗中心、番茄科研中心、鲜食番茄新品种中试基地、鲜食番茄种植示范基地、农民技术培训中心、创业就业指导培训中心、田间学校，引入专家、专技培育乡村实用人才，通过专家带专技，专技带本土的模式，把金水河湾内用工人员，连带郭家桥乡全域的设施种植户，通过常态化培训，培养成农村实用人才。</t>
  </si>
  <si>
    <t>郭家桥乡涝河桥村耕地配套设施建设工程</t>
  </si>
  <si>
    <t>因银西高铁建设征地拆迁，涝河桥村段主渠王渠被切断和征用，涝河桥村涝河桥市场附近3、4队约90亩耕地无法正常灌溉导致休耕，导致耕地撂荒。通过该项目设施落实耕地复耕。
1、配备150米深井1眼；
2、20㎡水泵房一座，（4米×5米）；
3、铺设主管300米，（160#管道）；
4、支管6条，1200米，（90#管道）；
5、铺设滴灌90亩，60000米；
6、检查井12个（每条2个检查井）；
7、配套改造高低线路200米；
8、农田平整及垃圾清运90亩。</t>
  </si>
  <si>
    <t>郭家桥乡涝河桥村</t>
  </si>
  <si>
    <t>2024年3至5月</t>
  </si>
  <si>
    <t>通过土地流转，为每户老百姓增加收入1000元左右，带动低收入困难家庭20余人务工就业增加收入。</t>
  </si>
  <si>
    <t>板桥乡蔡桥村现代农业种植园区基础设施建设项目</t>
  </si>
  <si>
    <t>水肥一体化设备6套，日光温室外围散水3000平方米，园区大门2座，面包砖铺装4000平方米，道牙1340米，围墙700米，护坡1100平方米，管理用房3间。</t>
  </si>
  <si>
    <t>板桥乡蔡桥村</t>
  </si>
  <si>
    <t>扁担沟镇肉牛养殖园区生产用电分户建设项目</t>
  </si>
  <si>
    <t>对园区看护房、牛舍用电进行分户改造。</t>
  </si>
  <si>
    <t>扁担沟镇利原村</t>
  </si>
  <si>
    <t>（四）</t>
  </si>
  <si>
    <t>产业保险配套项目（4个）</t>
  </si>
  <si>
    <t>第一季度2024年利通区小额信贷贴息</t>
  </si>
  <si>
    <t>@到人到户为有发展产业意愿但缺乏资金的脱贫户、边缘户给予金融贷款小额信贷贴息政策，按照基准利率进行贴息。</t>
  </si>
  <si>
    <t>乡村振兴局</t>
  </si>
  <si>
    <t>第二季度2024年利通区小额信贷贴息</t>
  </si>
  <si>
    <t>第三季度2024年利通区小额信贷贴息</t>
  </si>
  <si>
    <t>第四季度2024年利通区小额信贷贴息</t>
  </si>
  <si>
    <t>（五）</t>
  </si>
  <si>
    <t>产业服务支撑项目（6个）</t>
  </si>
  <si>
    <t>古城镇朝阳村发展新型农村集体经济项目</t>
  </si>
  <si>
    <t>扩建</t>
  </si>
  <si>
    <t>改造闲置村集体厂房（占地3亩，库房面积600余平方米），联合本村妇女创业公司--吴忠市云裳商贸有限公司，扩大生产经营规模，提高产能，改进生产技术水平，改（扩）建新厂房，完善相关基础配套设施。项目投产后可实现服装生产裁剪、缝纫智能化，带动劳动就业人员60人左右。</t>
  </si>
  <si>
    <t>朝阳村</t>
  </si>
  <si>
    <t>郭家桥乡刘家湾村仓储饲料加工建设项目</t>
  </si>
  <si>
    <t>利用刘家湾村闲置小学12亩，新建4个仓储，每个高12米长50米宽30米。结合郭家桥乡养殖大乡的现状，村集体经营饲料加工。</t>
  </si>
  <si>
    <t>郭家桥乡刘家湾村</t>
  </si>
  <si>
    <t>756户</t>
  </si>
  <si>
    <t>按照“村集体+农户”的联农带农富农机制，通过废弃校舍的盘活利用，新建4座仓储，2座为储藏，2座为饲料加工，将全乡的农户饲料加工进行整合，通过务工、分红等实现产业的联农带农富农。</t>
  </si>
  <si>
    <t>郭家桥乡吴家桥村废旧学校农机中心建设项目</t>
  </si>
  <si>
    <t>利用废旧校舍空闲场地，搭建仓库1000平米，配套农机，农业机械、无人机飞防设备及车辆。村集体以仓库和村集体合作社的2台拖拉机入股参与分红，带动本村人员就业。</t>
  </si>
  <si>
    <t>郭家桥乡吴家桥村</t>
  </si>
  <si>
    <t>吴家桥村954户</t>
  </si>
  <si>
    <t>健全“党支部+村集体经济合作社+农户”的联农带农富农机制，为农户服务，合作设收益，进行成员分红。</t>
  </si>
  <si>
    <t>金积镇河渠拜村秦渠高低口建设项目</t>
  </si>
  <si>
    <t>计划在秦渠河渠拜村段2号、5号直开斗口实行高低口改造项目建设，以解决该村2-6队1650亩农田灌溉难问题。</t>
  </si>
  <si>
    <t>河渠拜村</t>
  </si>
  <si>
    <t>530户</t>
  </si>
  <si>
    <t>金积镇农业产业融合发展示范园建设项目二期</t>
  </si>
  <si>
    <t>新建镇史馆1座、智慧农业中心1座、工艺流程坊1座、生态停车场，配套建设室外基础设施。</t>
  </si>
  <si>
    <t>芦沟闸村</t>
  </si>
  <si>
    <t>金积产业融合发展示范园基础设施配套建设项目</t>
  </si>
  <si>
    <t>计划对金积镇农业产业融合发展示范园基础设施进行提升完善，实施道路硬化6000平方米，场地硬化铺装5000平方米，绿化提升改造1500平方米等。</t>
  </si>
  <si>
    <t>160户</t>
  </si>
  <si>
    <t>二、</t>
  </si>
  <si>
    <t>就业项目（16个）</t>
  </si>
  <si>
    <t>务工补助(12个）</t>
  </si>
  <si>
    <t>古城镇2024年务工、一次性交通补贴</t>
  </si>
  <si>
    <t>@到人到户：对已稳定就业、灵活就业的、在利通区内外打临工、每年务工在6个月以上的脱贫户（含监测户），提供收入证明，可享受务工补贴、一次性交通补贴。</t>
  </si>
  <si>
    <t>102人</t>
  </si>
  <si>
    <t>胜利镇2024年务工、一次性交通补贴</t>
  </si>
  <si>
    <t>@到人到户：对已稳定就业、灵活就业。在利通区内外打临工、每年务工在6个月以上的脱贫户（含监测户），提供收入证明，可享受务工补贴、一次性交通补贴。</t>
  </si>
  <si>
    <t>胜利镇</t>
  </si>
  <si>
    <t>33人</t>
  </si>
  <si>
    <t>金星镇2024年务工、一次性交通补贴</t>
  </si>
  <si>
    <t>金星镇</t>
  </si>
  <si>
    <t>金积镇2024年务工、一次性交通补贴</t>
  </si>
  <si>
    <t>板桥乡2024年务工、一次性交通补贴</t>
  </si>
  <si>
    <t>23人</t>
  </si>
  <si>
    <t>扁担沟镇2024年务工、一次性交通补贴</t>
  </si>
  <si>
    <t>2000人</t>
  </si>
  <si>
    <t>上桥镇2024年务工、一次性交通补贴</t>
  </si>
  <si>
    <t>400人</t>
  </si>
  <si>
    <t>马莲渠乡2024年务工、一次性交通补贴</t>
  </si>
  <si>
    <t>金银滩镇2024年务工、一次性交通补贴</t>
  </si>
  <si>
    <t>98人</t>
  </si>
  <si>
    <t>高闸镇2024年务工、一次性交通补贴</t>
  </si>
  <si>
    <t>东塔寺乡2024年务工、一次性交通补贴</t>
  </si>
  <si>
    <t>郭家桥乡2024年务工、一次性交通补贴</t>
  </si>
  <si>
    <t>创业培训</t>
  </si>
  <si>
    <t>公益性岗位（1个）</t>
  </si>
  <si>
    <t>公益性岗位</t>
  </si>
  <si>
    <t>2024年利通区公益性岗位项目</t>
  </si>
  <si>
    <t>公益性岗位，约360人，1570.33元/人</t>
  </si>
  <si>
    <t>人社局</t>
  </si>
  <si>
    <t>360人</t>
  </si>
  <si>
    <t>技能培训（3个）</t>
  </si>
  <si>
    <t>吴忠市云裳制衣就业帮扶车间</t>
  </si>
  <si>
    <t>通过制衣帮扶车间，带动20人脱贫人口稳定就业</t>
  </si>
  <si>
    <t>清宁河社区</t>
  </si>
  <si>
    <t>吴忠市御清斋食品有限公司就业帮扶车间</t>
  </si>
  <si>
    <t>通过加工小食品，提供更多就业岗位，预计带动12个脱贫户就业</t>
  </si>
  <si>
    <t>利通区高校毕业生就业创业促进计划项目</t>
  </si>
  <si>
    <t>健全高校毕业生就业创业服务体系，完善精细化、差异化就业服务机制，提升毕业生就业能力，支持毕业生创业创新，常态化开展专项招聘，对离校未就业高校毕业生开展实名制就业帮扶。</t>
  </si>
  <si>
    <t>2023年至2025年</t>
  </si>
  <si>
    <t>帮扶车间
建设</t>
  </si>
  <si>
    <t>三、</t>
  </si>
  <si>
    <t>巩固三保障成果（7个）</t>
  </si>
  <si>
    <t>教育帮扶（2个）</t>
  </si>
  <si>
    <t>春季雨露计划</t>
  </si>
  <si>
    <t>对2023学年接受中、高职教育的脱贫户和三类监测学生进行补助，予以扶持，每学年4000元/人。</t>
  </si>
  <si>
    <t>40人</t>
  </si>
  <si>
    <t>秋季雨露计划</t>
  </si>
  <si>
    <t>健康帮扶</t>
  </si>
  <si>
    <t>农村安全饮水（4个）</t>
  </si>
  <si>
    <t>利通区2024年农村自来水入户工程</t>
  </si>
  <si>
    <t>铺设供水管道38公里（其中：开挖铺设14公里，管道顶管24公里），拆除、恢复硬化路面617平方米，砌筑各类阀井、联户水表井33座，完成447户自来水入户工程。</t>
  </si>
  <si>
    <t>高闸镇、金积镇、古城镇、马莲渠乡、板桥乡、东塔寺乡</t>
  </si>
  <si>
    <t>水务局</t>
  </si>
  <si>
    <t>高闸镇158户、金积镇71户、古城镇15户、马莲渠乡65户、板桥乡90户、东塔寺乡48户。</t>
  </si>
  <si>
    <t>郭家桥乡人饮项目</t>
  </si>
  <si>
    <t>对低收入家庭自来水入室40户，切实解决低收入家庭冬季用水冻管等问题。</t>
  </si>
  <si>
    <t>涉及郭家桥乡8个村</t>
  </si>
  <si>
    <t>40户</t>
  </si>
  <si>
    <t>对低收入家庭自来水入室40户，切实解决低收入家庭冬季用水冻管等问题。确保“两不愁三保障”。</t>
  </si>
  <si>
    <t>马莲渠乡人饮改造提升项目</t>
  </si>
  <si>
    <t>对马莲渠乡马莲渠村16户、陈木闸村10户自来水进行入室安装。</t>
  </si>
  <si>
    <t>马莲渠乡马莲渠村、陈木闸村</t>
  </si>
  <si>
    <t>26户</t>
  </si>
  <si>
    <t>板桥乡农村人饮供水项目</t>
  </si>
  <si>
    <t>对板桥乡波浪渠村等6个涉农村自来水未入室61户农户采取开挖铺设等方式，将自来水接入室内。</t>
  </si>
  <si>
    <t>波浪渠村、任桥村、高家湖村、巷道村、蔡桥村、板桥村</t>
  </si>
  <si>
    <t>波浪渠村、任桥村等村共61户</t>
  </si>
  <si>
    <t>综合救助
保障（1个）</t>
  </si>
  <si>
    <t>利通区2024年防贫救助保</t>
  </si>
  <si>
    <t>覆盖利通区46万人，重点救助全区脱贫户、监测户等低收入人口。</t>
  </si>
  <si>
    <t>四、</t>
  </si>
  <si>
    <t>乡村建设行动（21个）</t>
  </si>
  <si>
    <t>农村人居环境整治（4个）</t>
  </si>
  <si>
    <t>扁担沟镇黄沙窝村产业示范基地产业基础配套设施项目</t>
  </si>
  <si>
    <t>黄沙窝村6队、7队沟道进行治理，全长1250米，进行浆砌石砌护、面包砖护坡，新建4×8生产桥31座</t>
  </si>
  <si>
    <t>829户、3222人</t>
  </si>
  <si>
    <t>黄沙窝村的产业基础设施进一步得到改善，使产业基础得到进一步提升。</t>
  </si>
  <si>
    <t>利通区2024年农村人居环境整治项目</t>
  </si>
  <si>
    <t>重点打造宜居宜业和美村庄，乡村振兴示范样板村镇。</t>
  </si>
  <si>
    <t>郭家桥乡山水沟村人居环境整治项目</t>
  </si>
  <si>
    <t>对1.2.3队巷道进行硬化约5.4公里16200㎡，道路排水渠改造1200米，污水巷道支管5400米，污水入户管2160米，雨水支管2500米，雨水口150米，工程建成后，将进一步解决群众生活出行不便、生活污水排水难问题，促进村容村貌有效改善提升。</t>
  </si>
  <si>
    <t>山水沟村</t>
  </si>
  <si>
    <t>山水沟村1-3队231户765人</t>
  </si>
  <si>
    <t xml:space="preserve">在项目实施中，就地用工超过100人次，带动本村闲散劳动力就业，同时，配套完善后的基础设施，利于群众发展庭院经济（目前，山水沟村从事仪表厂代加工小企业6家）。       </t>
  </si>
  <si>
    <t>金银滩镇银新村人居环境整治项目</t>
  </si>
  <si>
    <r>
      <rPr>
        <b/>
        <sz val="24"/>
        <color theme="1"/>
        <rFont val="宋体"/>
        <charset val="134"/>
        <scheme val="minor"/>
      </rPr>
      <t>银新村沟道清淤及护坡7680</t>
    </r>
    <r>
      <rPr>
        <b/>
        <sz val="24"/>
        <color rgb="FF000000"/>
        <rFont val="宋体"/>
        <charset val="134"/>
        <scheme val="minor"/>
      </rPr>
      <t>㎡</t>
    </r>
    <r>
      <rPr>
        <b/>
        <sz val="24"/>
        <color theme="1"/>
        <rFont val="宋体"/>
        <charset val="134"/>
        <scheme val="minor"/>
      </rPr>
      <t>，断头路硬化及铺装10000</t>
    </r>
    <r>
      <rPr>
        <b/>
        <sz val="24"/>
        <color rgb="FF000000"/>
        <rFont val="宋体"/>
        <charset val="134"/>
        <scheme val="minor"/>
      </rPr>
      <t>㎡</t>
    </r>
    <r>
      <rPr>
        <b/>
        <sz val="24"/>
        <color theme="1"/>
        <rFont val="宋体"/>
        <charset val="134"/>
        <scheme val="minor"/>
      </rPr>
      <t>，农作物晾晒场硬化5000</t>
    </r>
    <r>
      <rPr>
        <b/>
        <sz val="24"/>
        <color rgb="FF000000"/>
        <rFont val="宋体"/>
        <charset val="134"/>
        <scheme val="minor"/>
      </rPr>
      <t>㎡</t>
    </r>
    <r>
      <rPr>
        <b/>
        <sz val="24"/>
        <color theme="1"/>
        <rFont val="宋体"/>
        <charset val="134"/>
        <scheme val="minor"/>
      </rPr>
      <t>，新建生产桥1座，残垣断壁拆除及房前屋后绿化美化等。</t>
    </r>
  </si>
  <si>
    <t>项目实施以改善居民生产、生活环境为切入点，项目实施将解决20余人临时就业问题，其中脱贫人口10人，务工性收入人均增收1.5万元。</t>
  </si>
  <si>
    <t>农村基础设施（15个）</t>
  </si>
  <si>
    <t>利通区上桥镇涝河桥村乡村振兴示范点整村提升建设项目</t>
  </si>
  <si>
    <t>全面建设提升改造涝河桥村农村片区现有道路4000㎡，安装道路牙2000米，农家院落破损、倒塌、废旧院墙改造8000㎡，结合牛家坊村乡村振兴服务业聚集区整体规划设计，配套改造居民院落门头及周边环境等，整体提升建设涝河桥村乡村振兴示范点。</t>
  </si>
  <si>
    <t>受益对象为涝河桥村集体经济合作社和农村片区群众，并带动本村群众、劳务移民及周边剩余劳动力172户620人稳定就业增收。</t>
  </si>
  <si>
    <t>马莲渠乡马莲渠村美丽宜居村庄建设项目</t>
  </si>
  <si>
    <t>1.新建温棚两侧支渠工程:两侧新建四条支渠、中间新建砂砾路面、温棚前空地面包砖铺装
2.现状渠北道路硬化工程:渠北两侧路道路硬化、铺设砂砾路肩。现状渠北北侧围墙新建。
3.杨油路改造工程:道路东侧鱼塘周边道路人行道砖铺设、现状退水沟清淤。</t>
  </si>
  <si>
    <t>马莲渠村</t>
  </si>
  <si>
    <t>古城镇新华桥村美丽宜居村庄建设项目</t>
  </si>
  <si>
    <t xml:space="preserve">1.新华桥村6队基础设施工程：改造760米供水管网，新建木围栏长 90 米，344 国道东侧及北侧面包砖硬化共 780 平米，危房拆除及场地硬化 434 平米，土墙拆除 38 米。
2.新华桥村4队基础设施工程：敷设75污水管道，配套污水检查井 3 座，拆除及恢复路面 300 平米。
3.产业融合基础设施工程：新建混凝土健身步道 4442 平米，实施供排水工程及配套设施，围墙拆除及新建围栏 4426 米。
4.道路绿带改造提升:对 344 国道滨河连接线北侧的绿带进行改造提升，主路硬化长55 米，宽 3 米，小计 165 平米，主路两侧绿化 32 平米，配套宣传长廊 1 座，游步道硬化 447 平米，围树座椅 4 套。
</t>
  </si>
  <si>
    <t>新华桥村</t>
  </si>
  <si>
    <t>板桥乡早元村美丽宜居村庄建设项目</t>
  </si>
  <si>
    <t>1.产业园区停车场2048平方米；2.地埋电网工程改造800米；3.经果林林下栈道850平方米；3.产业文化宣传栏10组；4.太阳能路灯30盏；5.木栅栏围墙400米。</t>
  </si>
  <si>
    <t>上桥镇涝河桥村美丽宜居村庄建设项目</t>
  </si>
  <si>
    <t>1.建生态停车场3800平方米；2.建生态护坡1500平方米；3.铺色给水管道1018米；4.铺设排水管道518米；5.透水砖铺装2800平方米；
6.人行道铺装2000平方米；7.敷设芝麻灰花岗岩道牙1675.4米；8.铺设木栈道580.95平方米；9.墙面效能改造17404平方米；10.安装太阳能路灯30座；
11.敷设天然气管道610.9米；12.块料铺装（烧结青砖、石板等）669.12平方米；13.配套护坡压顶、树框、围墙、绿化等。</t>
  </si>
  <si>
    <t>利通区上桥镇解放村农村道路硬化设项目</t>
  </si>
  <si>
    <t>修建硬化解放村六队耕田生产道路宽3米、长1800米，硬化面积5400㎡，解决六队群众生产无法运输作业的问题。</t>
  </si>
  <si>
    <t>受益对象为解放村六队片区群众118户344人。</t>
  </si>
  <si>
    <t>南梁村基础设施道路硬化项目</t>
  </si>
  <si>
    <t>硬化南梁村道路硬化8000㎡</t>
  </si>
  <si>
    <t>南梁村</t>
  </si>
  <si>
    <t>422户、1396人</t>
  </si>
  <si>
    <t>由扁担沟镇实施南梁村基础设施道路硬化项目，使南梁村基础设施进一步完善。</t>
  </si>
  <si>
    <t>高糜子湾村5队硬化项目及管网建设项目</t>
  </si>
  <si>
    <t>高糜子湾村5队路面硬化1400㎡及管网建设</t>
  </si>
  <si>
    <t>高糜子湾村</t>
  </si>
  <si>
    <t>2024年4月至5月</t>
  </si>
  <si>
    <t>568户、2342人</t>
  </si>
  <si>
    <t>由扁担沟镇实施高糜子湾村5队硬化项目及管网建设项目，使高糜子湾村基础设施进一步完善。</t>
  </si>
  <si>
    <t>渔光湖村污水管网改建项目</t>
  </si>
  <si>
    <t>改建渔光湖村污水管网</t>
  </si>
  <si>
    <t>渔光湖村</t>
  </si>
  <si>
    <t>2024年7月至9月</t>
  </si>
  <si>
    <t>400户、1537人</t>
  </si>
  <si>
    <t>由扁担沟镇实施渔光湖村污水管网改建项目，使渔光湖村基础设施进一步完善。</t>
  </si>
  <si>
    <t>利通区上桥镇锦都城移民集中居住区域改造工程</t>
  </si>
  <si>
    <t>锦都城小区部分移民群众房屋裂缝、瓷砖脱落、房屋漏雨、管道渗水等问题，小区路面下陷、路面破损、非机动车棚满足不了需求、充电桩缺少、路灯损坏陈旧、地下停车库缺少照明设备、地下停车库入户口设计不合理、无非机动车停车位、绿化浇灌支出大、高层二次增压不稳定、监控设备不足、便民配套设施短缺等诸多问题。</t>
  </si>
  <si>
    <t>新民社区</t>
  </si>
  <si>
    <t>受益对象为上桥镇锦都城“十三五”易地搬迁劳务移民211户917人。</t>
  </si>
  <si>
    <t>马莲渠乡杨渠村杨渠上半段渠道维修建设项目</t>
  </si>
  <si>
    <t>维修杨渠3500米，新建分水闸、节制闸、生产桥等设施。</t>
  </si>
  <si>
    <t>杨渠村</t>
  </si>
  <si>
    <t>2024年9月至11月</t>
  </si>
  <si>
    <t>马莲渠乡柴桥村道路维修建设项目</t>
  </si>
  <si>
    <t>维修硬化柴桥村2队道路长500米，宽4米，道路两侧铺设面包砖。</t>
  </si>
  <si>
    <t>金银滩镇灵白村产业道路建设项目</t>
  </si>
  <si>
    <t>新建混凝土道路9200㎡，垫土方1350m³、停车位硬化600㎡。</t>
  </si>
  <si>
    <t>2024年3月至6月</t>
  </si>
  <si>
    <t>带动沿线60亩肉鸽养殖产业园、450亩水产养殖、垂钓及农家乐等产业的发展，加快地区产业融合发展步伐，可解决灵白村50余人长期就业问题，其中脱贫户及监测户15人。</t>
  </si>
  <si>
    <t>高闸镇高闸村现代农业产业园基础设施提升项目</t>
  </si>
  <si>
    <t>硬化道路及场地6000平米，沟道治理900米等，全面提升产业园服务功能。</t>
  </si>
  <si>
    <t>高闸村</t>
  </si>
  <si>
    <t>高闸村50户</t>
  </si>
  <si>
    <t>利通区东塔寺乡二道桥村生活污水及基础设施改造2023年以工代赈项目</t>
  </si>
  <si>
    <t>敷设PE双壁波纹塑料管DN400长度1704米，PE双壁波纹塑料管DN300长度4233米，高密度聚乙烯排水管DN150长度9000米，圆形混凝土模块式污水检查井 Φ1100共计180座，圆形混凝土模块式污水沉泥井 Φ1100共计32座，路面破除及恢复24600㎡。</t>
  </si>
  <si>
    <t>二道桥村</t>
  </si>
  <si>
    <t>东塔寺</t>
  </si>
  <si>
    <t>45户137人</t>
  </si>
  <si>
    <t>(三）</t>
  </si>
  <si>
    <t>农村公共服务（2个）</t>
  </si>
  <si>
    <t>东塔寺乡干饭渠村便民服务中心建设项目</t>
  </si>
  <si>
    <t>占地4.9亩，新建便民服务中心二层一栋，建筑面积1006平米，新建凉棚一座建筑面积1477平米，室外上下水工程，透水砖铺装等。</t>
  </si>
  <si>
    <t>干饭渠</t>
  </si>
  <si>
    <t>金积镇公共服务设施改造提升项目</t>
  </si>
  <si>
    <t>在金积镇西门村、露田洼子村、芦沟闸村、郝渠村打造集多功能会议室、党员活动室、新时代文明实践站等活动阵地为一体的功能齐全的党群服务中心，提升阵地功能和服务群众水平。</t>
  </si>
  <si>
    <t>西门村、露田洼子村、芦沟闸村、郝渠村</t>
  </si>
  <si>
    <t>(四）</t>
  </si>
  <si>
    <t>农村道路
建设</t>
  </si>
  <si>
    <t>五、</t>
  </si>
  <si>
    <t>乡村治理和精神文明建设（1个）</t>
  </si>
  <si>
    <t>农村精神
文明建设</t>
  </si>
  <si>
    <t>乡村治理示范创建（1个）</t>
  </si>
  <si>
    <t>利通区上桥镇上桥镇移民后扶提升管理服务“幸福驿站”项目</t>
  </si>
  <si>
    <t>一是打造“一站式”管理平台。打造锦都城小区移民后扶提升管理服务驿站，开展综合服务、文明实践、妇女服务、文体活动、老年服务、儿童服务、物业服务的居民综合服务中心。二是开展“多层次”集体活动。推广积分制，引导移民群众和当地居民积极参与志愿服务、扶难帮困、义务监督、环境卫生等集体活动，社区按积分兑换标准赠予文明积分，所得积分累计额可在“爱心超市”免费兑换或折扣享受相应的日用品等。开展各类社区活动累计至少20场，服务居民群众至少500人次。三是组织“多形式”交流互动。开展儿童成长相关各类服务活动累计至少40场，服务儿童至少460人次。开展妇女创业就业与兴趣培养各类服务活动累计至少24场，服务妇女群众至少320人次。开展各类技能培训至少5场次，服务移民至少200人次。四是探索“个性化”关爱服务。购买公岗服务15个，划分不同服务受众类型，提供差异化、个性化服务。如为老年人开展“亲情速递”、家庭医生等“敲门行动”；对残疾人员等弱势群体开展暖心慰问走访、关爱帮扶等人文关爱活动；提供家庭咨询或个案跟踪服务。</t>
  </si>
  <si>
    <t>锦都城移民安置小区</t>
  </si>
  <si>
    <t>2024年2月至2026年2月</t>
  </si>
  <si>
    <t>受益对象为上桥镇锦都城211户917人劳务移民，通过该项目的实施，</t>
  </si>
  <si>
    <t>一是有效解决一部分因带孩子等原因无法外出务工，有劳动能力的劳务移民妇女的就业难问题。二是通过开展针对劳务移民儿童、妇女、老年人群体的，各类实践性强、已操作、有吸引力的教育引导、儿童课后服务、儿童才艺班、手工制作、帮教措施等活动，全面提升劳务移民的社会融入感、丰富文化其生活、填补移民儿童、妇女、老年人在社区文化服务生活的短板，切实增强劳务移民群众致富本领等能力，为进一步拓展巩固脱贫攻坚撑过同乡村振兴有效衔接稳定实现常态化成效，打下坚实的综合性文化服务基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</si>
</sst>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24"/>
      <name val="宋体"/>
      <charset val="134"/>
      <scheme val="major"/>
    </font>
    <font>
      <b/>
      <sz val="26"/>
      <name val="宋体"/>
      <charset val="134"/>
      <scheme val="major"/>
    </font>
    <font>
      <b/>
      <sz val="26"/>
      <color theme="1"/>
      <name val="宋体"/>
      <charset val="134"/>
      <scheme val="major"/>
    </font>
    <font>
      <b/>
      <sz val="48"/>
      <name val="宋体"/>
      <charset val="134"/>
      <scheme val="major"/>
    </font>
    <font>
      <b/>
      <sz val="24"/>
      <name val="宋体"/>
      <charset val="134"/>
      <scheme val="minor"/>
    </font>
    <font>
      <sz val="24"/>
      <name val="宋体"/>
      <charset val="134"/>
      <scheme val="minor"/>
    </font>
    <font>
      <b/>
      <sz val="24"/>
      <color theme="1"/>
      <name val="宋体"/>
      <charset val="134"/>
      <scheme val="minor"/>
    </font>
    <font>
      <b/>
      <sz val="24"/>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color rgb="FF000000"/>
      <name val="宋体"/>
      <charset val="134"/>
      <scheme val="minor"/>
    </font>
    <font>
      <b/>
      <vertAlign val="superscript"/>
      <sz val="24"/>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alignment horizontal="center" vertical="center"/>
    </xf>
    <xf numFmtId="0" fontId="3" fillId="2" borderId="0" xfId="0" applyFont="1" applyFill="1" applyBorder="1" applyAlignment="1"/>
    <xf numFmtId="49" fontId="1" fillId="0" borderId="0" xfId="0" applyNumberFormat="1" applyFont="1" applyFill="1" applyBorder="1" applyAlignment="1"/>
    <xf numFmtId="0" fontId="1" fillId="0" borderId="0" xfId="0" applyFont="1" applyFill="1" applyBorder="1" applyAlignment="1">
      <alignment horizontal="center" wrapText="1"/>
    </xf>
    <xf numFmtId="0" fontId="1" fillId="0" borderId="0" xfId="0" applyFont="1" applyFill="1" applyBorder="1" applyAlignment="1">
      <alignment horizontal="justify"/>
    </xf>
    <xf numFmtId="0" fontId="1" fillId="0" borderId="0" xfId="0" applyFont="1" applyFill="1" applyBorder="1" applyAlignment="1">
      <alignment horizontal="justify" vertical="center"/>
    </xf>
    <xf numFmtId="0" fontId="4" fillId="0" borderId="0" xfId="0" applyFont="1" applyFill="1" applyAlignment="1">
      <alignment horizontal="center"/>
    </xf>
    <xf numFmtId="0" fontId="4" fillId="0" borderId="0" xfId="0" applyFont="1" applyFill="1" applyAlignment="1">
      <alignment horizontal="justify"/>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0" fontId="5" fillId="0" borderId="1" xfId="0" applyFont="1" applyFill="1" applyBorder="1" applyAlignment="1"/>
    <xf numFmtId="0" fontId="5" fillId="0" borderId="1" xfId="0" applyFont="1" applyFill="1" applyBorder="1" applyAlignment="1">
      <alignmen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1" xfId="0" applyFont="1" applyFill="1" applyBorder="1" applyAlignment="1">
      <alignment horizont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0" xfId="0" applyFont="1" applyFill="1" applyAlignment="1">
      <alignment horizontal="justify" vertical="center"/>
    </xf>
    <xf numFmtId="0" fontId="5" fillId="0" borderId="1" xfId="0" applyFont="1" applyFill="1" applyBorder="1" applyAlignment="1">
      <alignment vertical="center" wrapText="1"/>
    </xf>
    <xf numFmtId="0" fontId="2" fillId="0" borderId="1" xfId="0" applyFont="1" applyFill="1" applyBorder="1" applyAlignment="1"/>
    <xf numFmtId="0" fontId="5" fillId="0" borderId="1" xfId="0" applyFont="1" applyFill="1" applyBorder="1" applyAlignment="1">
      <alignment horizontal="left" vertical="center" wrapText="1"/>
    </xf>
    <xf numFmtId="49" fontId="1" fillId="0" borderId="0" xfId="0" applyNumberFormat="1" applyFont="1" applyFill="1" applyBorder="1" applyAlignment="1">
      <alignment horizontal="left"/>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6"/>
  <sheetViews>
    <sheetView tabSelected="1" zoomScale="40" zoomScaleNormal="40" workbookViewId="0">
      <selection activeCell="K9" sqref="K9"/>
    </sheetView>
  </sheetViews>
  <sheetFormatPr defaultColWidth="8.01666666666667" defaultRowHeight="31.5"/>
  <cols>
    <col min="1" max="1" width="15.375" style="1" customWidth="1"/>
    <col min="2" max="2" width="31.85" style="8" customWidth="1"/>
    <col min="3" max="3" width="61.1166666666667" style="9" customWidth="1"/>
    <col min="4" max="4" width="18.4916666666667" style="2" customWidth="1"/>
    <col min="5" max="5" width="89.3166666666667" style="10" customWidth="1"/>
    <col min="6" max="6" width="23.75" style="2" customWidth="1"/>
    <col min="7" max="7" width="19.375" style="9" customWidth="1"/>
    <col min="8" max="8" width="23.2166666666667" style="2" customWidth="1"/>
    <col min="9" max="9" width="21.8666666666667" style="1" customWidth="1"/>
    <col min="10" max="10" width="20.9333333333333" style="1" customWidth="1"/>
    <col min="11" max="11" width="18.7416666666667" style="1" customWidth="1"/>
    <col min="12" max="12" width="21.25" style="1" customWidth="1"/>
    <col min="13" max="13" width="9.5" style="1" customWidth="1"/>
    <col min="14" max="14" width="12.75" style="1" customWidth="1"/>
    <col min="15" max="15" width="10.875" style="1" customWidth="1"/>
    <col min="16" max="16" width="12.25" style="1" customWidth="1"/>
    <col min="17" max="17" width="19.6833333333333" style="1" customWidth="1"/>
    <col min="18" max="18" width="29.825" style="1" customWidth="1"/>
    <col min="19" max="19" width="61.0833333333333" style="11" customWidth="1"/>
    <col min="20" max="20" width="20.1083333333333" style="1" customWidth="1"/>
    <col min="21" max="16384" width="8.01666666666667" style="1"/>
  </cols>
  <sheetData>
    <row r="1" s="1" customFormat="1" ht="79" customHeight="1" spans="1:20">
      <c r="A1" s="12" t="s">
        <v>0</v>
      </c>
      <c r="B1" s="12"/>
      <c r="C1" s="12"/>
      <c r="D1" s="12"/>
      <c r="E1" s="13"/>
      <c r="F1" s="12"/>
      <c r="G1" s="12"/>
      <c r="H1" s="12"/>
      <c r="I1" s="12"/>
      <c r="J1" s="12"/>
      <c r="K1" s="12"/>
      <c r="L1" s="12"/>
      <c r="M1" s="12"/>
      <c r="N1" s="12"/>
      <c r="O1" s="12"/>
      <c r="P1" s="12"/>
      <c r="Q1" s="12"/>
      <c r="R1" s="12"/>
      <c r="S1" s="29"/>
      <c r="T1" s="12"/>
    </row>
    <row r="2" s="1" customFormat="1" ht="46" customHeight="1" spans="1:19">
      <c r="A2" s="14"/>
      <c r="B2" s="14"/>
      <c r="C2" s="9"/>
      <c r="D2" s="15"/>
      <c r="E2" s="11"/>
      <c r="F2" s="2"/>
      <c r="G2" s="9"/>
      <c r="H2" s="2"/>
      <c r="S2" s="11"/>
    </row>
    <row r="3" s="1" customFormat="1" ht="31" customHeight="1" spans="1:20">
      <c r="A3" s="16" t="s">
        <v>1</v>
      </c>
      <c r="B3" s="17" t="s">
        <v>2</v>
      </c>
      <c r="C3" s="18" t="s">
        <v>3</v>
      </c>
      <c r="D3" s="18" t="s">
        <v>4</v>
      </c>
      <c r="E3" s="18" t="s">
        <v>5</v>
      </c>
      <c r="F3" s="18" t="s">
        <v>6</v>
      </c>
      <c r="G3" s="18" t="s">
        <v>7</v>
      </c>
      <c r="H3" s="18" t="s">
        <v>8</v>
      </c>
      <c r="I3" s="18" t="s">
        <v>9</v>
      </c>
      <c r="J3" s="18"/>
      <c r="K3" s="18"/>
      <c r="L3" s="18"/>
      <c r="M3" s="18"/>
      <c r="N3" s="18"/>
      <c r="O3" s="18"/>
      <c r="P3" s="18"/>
      <c r="Q3" s="18"/>
      <c r="R3" s="18" t="s">
        <v>10</v>
      </c>
      <c r="S3" s="18" t="s">
        <v>11</v>
      </c>
      <c r="T3" s="18" t="s">
        <v>12</v>
      </c>
    </row>
    <row r="4" s="2" customFormat="1" ht="43" customHeight="1" spans="1:20">
      <c r="A4" s="16"/>
      <c r="B4" s="17"/>
      <c r="C4" s="18"/>
      <c r="D4" s="18"/>
      <c r="E4" s="18"/>
      <c r="F4" s="18"/>
      <c r="G4" s="18"/>
      <c r="H4" s="18"/>
      <c r="I4" s="18" t="s">
        <v>13</v>
      </c>
      <c r="J4" s="18" t="s">
        <v>14</v>
      </c>
      <c r="K4" s="18"/>
      <c r="L4" s="18"/>
      <c r="M4" s="18"/>
      <c r="N4" s="18"/>
      <c r="O4" s="18" t="s">
        <v>15</v>
      </c>
      <c r="P4" s="18" t="s">
        <v>16</v>
      </c>
      <c r="Q4" s="18" t="s">
        <v>17</v>
      </c>
      <c r="R4" s="18"/>
      <c r="S4" s="18"/>
      <c r="T4" s="18"/>
    </row>
    <row r="5" s="1" customFormat="1" ht="85" customHeight="1" spans="1:20">
      <c r="A5" s="16"/>
      <c r="B5" s="17"/>
      <c r="C5" s="18"/>
      <c r="D5" s="18"/>
      <c r="E5" s="18"/>
      <c r="F5" s="18"/>
      <c r="G5" s="18"/>
      <c r="H5" s="18"/>
      <c r="I5" s="18"/>
      <c r="J5" s="18" t="s">
        <v>18</v>
      </c>
      <c r="K5" s="18" t="s">
        <v>19</v>
      </c>
      <c r="L5" s="18" t="s">
        <v>20</v>
      </c>
      <c r="M5" s="27" t="s">
        <v>21</v>
      </c>
      <c r="N5" s="27" t="s">
        <v>22</v>
      </c>
      <c r="O5" s="18"/>
      <c r="P5" s="18"/>
      <c r="Q5" s="18"/>
      <c r="R5" s="18"/>
      <c r="S5" s="18"/>
      <c r="T5" s="18"/>
    </row>
    <row r="6" s="1" customFormat="1" ht="85" customHeight="1" spans="1:20">
      <c r="A6" s="16" t="s">
        <v>23</v>
      </c>
      <c r="B6" s="16"/>
      <c r="C6" s="16">
        <v>68.16</v>
      </c>
      <c r="D6" s="16"/>
      <c r="E6" s="19"/>
      <c r="F6" s="16"/>
      <c r="G6" s="16"/>
      <c r="H6" s="16"/>
      <c r="I6" s="16">
        <f t="shared" ref="I6:L6" si="0">I7+I81+I103+I115+I141</f>
        <v>50644.174407</v>
      </c>
      <c r="J6" s="16">
        <f>K6+L6</f>
        <v>7835</v>
      </c>
      <c r="K6" s="16">
        <f t="shared" si="0"/>
        <v>4162</v>
      </c>
      <c r="L6" s="16">
        <f t="shared" si="0"/>
        <v>3673</v>
      </c>
      <c r="M6" s="16"/>
      <c r="N6" s="16"/>
      <c r="O6" s="16"/>
      <c r="P6" s="16"/>
      <c r="Q6" s="16">
        <f>Q7+Q81+Q103+Q115+Q141</f>
        <v>41490.174407</v>
      </c>
      <c r="R6" s="18"/>
      <c r="S6" s="20"/>
      <c r="T6" s="18"/>
    </row>
    <row r="7" s="3" customFormat="1" ht="80" customHeight="1" spans="1:20">
      <c r="A7" s="16" t="s">
        <v>24</v>
      </c>
      <c r="B7" s="18" t="s">
        <v>25</v>
      </c>
      <c r="C7" s="18"/>
      <c r="D7" s="18"/>
      <c r="E7" s="20"/>
      <c r="F7" s="18"/>
      <c r="G7" s="18"/>
      <c r="H7" s="21"/>
      <c r="I7" s="16">
        <f t="shared" ref="I7:L7" si="1">I8+I47+I52+I69+I74</f>
        <v>33369</v>
      </c>
      <c r="J7" s="16">
        <f t="shared" si="1"/>
        <v>5181</v>
      </c>
      <c r="K7" s="16">
        <f t="shared" si="1"/>
        <v>3671</v>
      </c>
      <c r="L7" s="16">
        <f t="shared" si="1"/>
        <v>2356</v>
      </c>
      <c r="M7" s="16"/>
      <c r="N7" s="16"/>
      <c r="O7" s="16"/>
      <c r="P7" s="16"/>
      <c r="Q7" s="16">
        <f>Q8+Q47+Q52+Q69+Q74</f>
        <v>26092</v>
      </c>
      <c r="R7" s="18"/>
      <c r="S7" s="20"/>
      <c r="T7" s="18"/>
    </row>
    <row r="8" s="3" customFormat="1" ht="75" customHeight="1" spans="1:20">
      <c r="A8" s="16" t="s">
        <v>26</v>
      </c>
      <c r="B8" s="18" t="s">
        <v>27</v>
      </c>
      <c r="C8" s="18"/>
      <c r="D8" s="18"/>
      <c r="E8" s="20"/>
      <c r="F8" s="18"/>
      <c r="G8" s="18"/>
      <c r="H8" s="21"/>
      <c r="I8" s="16">
        <f t="shared" ref="I8:L8" si="2">SUM(I9:I46)</f>
        <v>20800</v>
      </c>
      <c r="J8" s="16">
        <f t="shared" si="2"/>
        <v>2862</v>
      </c>
      <c r="K8" s="16">
        <f t="shared" si="2"/>
        <v>2652</v>
      </c>
      <c r="L8" s="16">
        <f t="shared" si="2"/>
        <v>2356</v>
      </c>
      <c r="M8" s="16"/>
      <c r="N8" s="16"/>
      <c r="O8" s="16"/>
      <c r="P8" s="16"/>
      <c r="Q8" s="16">
        <f>SUM(Q9:Q46)</f>
        <v>15842</v>
      </c>
      <c r="R8" s="18"/>
      <c r="S8" s="20"/>
      <c r="T8" s="18"/>
    </row>
    <row r="9" s="4" customFormat="1" ht="346" customHeight="1" spans="1:20">
      <c r="A9" s="16">
        <v>1</v>
      </c>
      <c r="B9" s="18"/>
      <c r="C9" s="18" t="s">
        <v>28</v>
      </c>
      <c r="D9" s="18" t="s">
        <v>29</v>
      </c>
      <c r="E9" s="20" t="s">
        <v>30</v>
      </c>
      <c r="F9" s="18" t="s">
        <v>31</v>
      </c>
      <c r="G9" s="18" t="s">
        <v>32</v>
      </c>
      <c r="H9" s="18" t="s">
        <v>33</v>
      </c>
      <c r="I9" s="18">
        <v>100</v>
      </c>
      <c r="J9" s="18">
        <f t="shared" ref="J9:J13" si="3">K9+L9+M9+N9</f>
        <v>100</v>
      </c>
      <c r="K9" s="18">
        <v>100</v>
      </c>
      <c r="L9" s="18"/>
      <c r="M9" s="18"/>
      <c r="N9" s="18"/>
      <c r="O9" s="18"/>
      <c r="P9" s="18"/>
      <c r="Q9" s="18"/>
      <c r="R9" s="18" t="s">
        <v>34</v>
      </c>
      <c r="S9" s="20" t="s">
        <v>35</v>
      </c>
      <c r="T9" s="18" t="s">
        <v>36</v>
      </c>
    </row>
    <row r="10" s="4" customFormat="1" ht="336" customHeight="1" spans="1:20">
      <c r="A10" s="16">
        <v>2</v>
      </c>
      <c r="B10" s="18"/>
      <c r="C10" s="18" t="s">
        <v>37</v>
      </c>
      <c r="D10" s="18" t="s">
        <v>38</v>
      </c>
      <c r="E10" s="20" t="s">
        <v>39</v>
      </c>
      <c r="F10" s="18" t="s">
        <v>40</v>
      </c>
      <c r="G10" s="18" t="s">
        <v>41</v>
      </c>
      <c r="H10" s="18" t="s">
        <v>33</v>
      </c>
      <c r="I10" s="18">
        <v>200</v>
      </c>
      <c r="J10" s="18">
        <f t="shared" si="3"/>
        <v>100</v>
      </c>
      <c r="K10" s="18">
        <v>100</v>
      </c>
      <c r="L10" s="18"/>
      <c r="M10" s="18"/>
      <c r="N10" s="18"/>
      <c r="O10" s="18"/>
      <c r="P10" s="18"/>
      <c r="Q10" s="18">
        <v>100</v>
      </c>
      <c r="R10" s="18" t="s">
        <v>42</v>
      </c>
      <c r="S10" s="20" t="s">
        <v>43</v>
      </c>
      <c r="T10" s="18"/>
    </row>
    <row r="11" s="4" customFormat="1" ht="241" customHeight="1" spans="1:20">
      <c r="A11" s="16">
        <v>3</v>
      </c>
      <c r="B11" s="18"/>
      <c r="C11" s="18" t="s">
        <v>44</v>
      </c>
      <c r="D11" s="18" t="s">
        <v>38</v>
      </c>
      <c r="E11" s="20" t="s">
        <v>45</v>
      </c>
      <c r="F11" s="18" t="s">
        <v>46</v>
      </c>
      <c r="G11" s="18" t="s">
        <v>41</v>
      </c>
      <c r="H11" s="18" t="s">
        <v>33</v>
      </c>
      <c r="I11" s="18">
        <f t="shared" ref="I11:I14" si="4">J11+O11+P11+Q11</f>
        <v>180</v>
      </c>
      <c r="J11" s="18"/>
      <c r="K11" s="18"/>
      <c r="L11" s="18"/>
      <c r="M11" s="18"/>
      <c r="N11" s="18"/>
      <c r="O11" s="18"/>
      <c r="P11" s="18"/>
      <c r="Q11" s="18">
        <v>180</v>
      </c>
      <c r="R11" s="18" t="s">
        <v>47</v>
      </c>
      <c r="S11" s="20" t="s">
        <v>48</v>
      </c>
      <c r="T11" s="18"/>
    </row>
    <row r="12" s="4" customFormat="1" ht="409" customHeight="1" spans="1:20">
      <c r="A12" s="16">
        <v>4</v>
      </c>
      <c r="B12" s="16"/>
      <c r="C12" s="18" t="s">
        <v>49</v>
      </c>
      <c r="D12" s="18" t="s">
        <v>38</v>
      </c>
      <c r="E12" s="20" t="s">
        <v>50</v>
      </c>
      <c r="F12" s="18" t="s">
        <v>51</v>
      </c>
      <c r="G12" s="18" t="s">
        <v>52</v>
      </c>
      <c r="H12" s="18" t="s">
        <v>53</v>
      </c>
      <c r="I12" s="18">
        <v>522</v>
      </c>
      <c r="J12" s="18">
        <v>522</v>
      </c>
      <c r="K12" s="18">
        <v>522</v>
      </c>
      <c r="L12" s="18"/>
      <c r="M12" s="27"/>
      <c r="N12" s="27"/>
      <c r="O12" s="18"/>
      <c r="P12" s="18"/>
      <c r="Q12" s="18"/>
      <c r="R12" s="30" t="s">
        <v>54</v>
      </c>
      <c r="S12" s="20" t="s">
        <v>55</v>
      </c>
      <c r="T12" s="18" t="s">
        <v>36</v>
      </c>
    </row>
    <row r="13" s="4" customFormat="1" ht="234" customHeight="1" spans="1:20">
      <c r="A13" s="16">
        <v>5</v>
      </c>
      <c r="B13" s="18"/>
      <c r="C13" s="18" t="s">
        <v>56</v>
      </c>
      <c r="D13" s="18" t="s">
        <v>57</v>
      </c>
      <c r="E13" s="20" t="s">
        <v>58</v>
      </c>
      <c r="F13" s="18" t="s">
        <v>59</v>
      </c>
      <c r="G13" s="18" t="s">
        <v>41</v>
      </c>
      <c r="H13" s="18" t="s">
        <v>60</v>
      </c>
      <c r="I13" s="18">
        <f t="shared" si="4"/>
        <v>260</v>
      </c>
      <c r="J13" s="18">
        <f t="shared" si="3"/>
        <v>0</v>
      </c>
      <c r="K13" s="18"/>
      <c r="L13" s="18"/>
      <c r="M13" s="18"/>
      <c r="N13" s="18"/>
      <c r="O13" s="18"/>
      <c r="P13" s="18"/>
      <c r="Q13" s="18">
        <v>260</v>
      </c>
      <c r="R13" s="18" t="s">
        <v>61</v>
      </c>
      <c r="S13" s="20" t="s">
        <v>62</v>
      </c>
      <c r="T13" s="18" t="s">
        <v>36</v>
      </c>
    </row>
    <row r="14" s="4" customFormat="1" ht="409" customHeight="1" spans="1:20">
      <c r="A14" s="16">
        <v>6</v>
      </c>
      <c r="B14" s="18"/>
      <c r="C14" s="18" t="s">
        <v>63</v>
      </c>
      <c r="D14" s="18" t="s">
        <v>38</v>
      </c>
      <c r="E14" s="20" t="s">
        <v>64</v>
      </c>
      <c r="F14" s="18" t="s">
        <v>59</v>
      </c>
      <c r="G14" s="18" t="s">
        <v>41</v>
      </c>
      <c r="H14" s="18" t="s">
        <v>60</v>
      </c>
      <c r="I14" s="18">
        <f t="shared" si="4"/>
        <v>600</v>
      </c>
      <c r="J14" s="18"/>
      <c r="K14" s="18"/>
      <c r="L14" s="18"/>
      <c r="M14" s="18"/>
      <c r="N14" s="18"/>
      <c r="O14" s="18"/>
      <c r="P14" s="18"/>
      <c r="Q14" s="18">
        <v>600</v>
      </c>
      <c r="R14" s="18" t="s">
        <v>65</v>
      </c>
      <c r="S14" s="20" t="s">
        <v>66</v>
      </c>
      <c r="T14" s="18" t="s">
        <v>36</v>
      </c>
    </row>
    <row r="15" s="4" customFormat="1" ht="296" customHeight="1" spans="1:20">
      <c r="A15" s="16">
        <v>7</v>
      </c>
      <c r="B15" s="18"/>
      <c r="C15" s="18" t="s">
        <v>67</v>
      </c>
      <c r="D15" s="18" t="s">
        <v>38</v>
      </c>
      <c r="E15" s="20" t="s">
        <v>68</v>
      </c>
      <c r="F15" s="18" t="s">
        <v>59</v>
      </c>
      <c r="G15" s="18" t="s">
        <v>41</v>
      </c>
      <c r="H15" s="18" t="s">
        <v>60</v>
      </c>
      <c r="I15" s="18">
        <v>430</v>
      </c>
      <c r="J15" s="18"/>
      <c r="K15" s="18"/>
      <c r="L15" s="18"/>
      <c r="M15" s="18"/>
      <c r="N15" s="18"/>
      <c r="O15" s="18"/>
      <c r="P15" s="18"/>
      <c r="Q15" s="18">
        <v>430</v>
      </c>
      <c r="R15" s="18" t="s">
        <v>69</v>
      </c>
      <c r="S15" s="20" t="s">
        <v>70</v>
      </c>
      <c r="T15" s="18" t="s">
        <v>36</v>
      </c>
    </row>
    <row r="16" s="4" customFormat="1" ht="328" customHeight="1" spans="1:20">
      <c r="A16" s="16">
        <v>8</v>
      </c>
      <c r="B16" s="18"/>
      <c r="C16" s="18" t="s">
        <v>71</v>
      </c>
      <c r="D16" s="18" t="s">
        <v>38</v>
      </c>
      <c r="E16" s="20" t="s">
        <v>72</v>
      </c>
      <c r="F16" s="18" t="s">
        <v>73</v>
      </c>
      <c r="G16" s="18" t="s">
        <v>41</v>
      </c>
      <c r="H16" s="18" t="s">
        <v>60</v>
      </c>
      <c r="I16" s="18">
        <v>450</v>
      </c>
      <c r="J16" s="18"/>
      <c r="K16" s="18"/>
      <c r="L16" s="18"/>
      <c r="M16" s="18"/>
      <c r="N16" s="18"/>
      <c r="O16" s="18"/>
      <c r="P16" s="18"/>
      <c r="Q16" s="18">
        <v>450</v>
      </c>
      <c r="R16" s="18" t="s">
        <v>74</v>
      </c>
      <c r="S16" s="20" t="s">
        <v>75</v>
      </c>
      <c r="T16" s="18" t="s">
        <v>36</v>
      </c>
    </row>
    <row r="17" s="4" customFormat="1" ht="328" customHeight="1" spans="1:20">
      <c r="A17" s="16">
        <v>9</v>
      </c>
      <c r="B17" s="18"/>
      <c r="C17" s="18" t="s">
        <v>76</v>
      </c>
      <c r="D17" s="18" t="s">
        <v>38</v>
      </c>
      <c r="E17" s="20" t="s">
        <v>77</v>
      </c>
      <c r="F17" s="18" t="s">
        <v>78</v>
      </c>
      <c r="G17" s="18" t="s">
        <v>41</v>
      </c>
      <c r="H17" s="18" t="s">
        <v>60</v>
      </c>
      <c r="I17" s="18">
        <v>260</v>
      </c>
      <c r="J17" s="18"/>
      <c r="K17" s="18"/>
      <c r="L17" s="18"/>
      <c r="M17" s="18"/>
      <c r="N17" s="18"/>
      <c r="O17" s="18"/>
      <c r="P17" s="18"/>
      <c r="Q17" s="18">
        <v>260</v>
      </c>
      <c r="R17" s="18" t="s">
        <v>79</v>
      </c>
      <c r="S17" s="20" t="s">
        <v>80</v>
      </c>
      <c r="T17" s="18" t="s">
        <v>36</v>
      </c>
    </row>
    <row r="18" s="4" customFormat="1" ht="365" customHeight="1" spans="1:20">
      <c r="A18" s="16">
        <v>10</v>
      </c>
      <c r="B18" s="18"/>
      <c r="C18" s="18" t="s">
        <v>81</v>
      </c>
      <c r="D18" s="18" t="s">
        <v>38</v>
      </c>
      <c r="E18" s="20" t="s">
        <v>82</v>
      </c>
      <c r="F18" s="18" t="s">
        <v>83</v>
      </c>
      <c r="G18" s="18" t="s">
        <v>41</v>
      </c>
      <c r="H18" s="18" t="s">
        <v>53</v>
      </c>
      <c r="I18" s="18">
        <v>40</v>
      </c>
      <c r="J18" s="18">
        <v>40</v>
      </c>
      <c r="K18" s="18">
        <v>40</v>
      </c>
      <c r="L18" s="18"/>
      <c r="M18" s="18"/>
      <c r="N18" s="18"/>
      <c r="O18" s="18"/>
      <c r="P18" s="18"/>
      <c r="Q18" s="18"/>
      <c r="R18" s="18" t="s">
        <v>84</v>
      </c>
      <c r="S18" s="20" t="s">
        <v>85</v>
      </c>
      <c r="T18" s="18" t="s">
        <v>36</v>
      </c>
    </row>
    <row r="19" s="4" customFormat="1" ht="397" customHeight="1" spans="1:20">
      <c r="A19" s="16">
        <v>11</v>
      </c>
      <c r="B19" s="22"/>
      <c r="C19" s="18" t="s">
        <v>86</v>
      </c>
      <c r="D19" s="18" t="s">
        <v>29</v>
      </c>
      <c r="E19" s="20" t="s">
        <v>87</v>
      </c>
      <c r="F19" s="18" t="s">
        <v>88</v>
      </c>
      <c r="G19" s="18" t="s">
        <v>89</v>
      </c>
      <c r="H19" s="18" t="s">
        <v>90</v>
      </c>
      <c r="I19" s="18">
        <f t="shared" ref="I19:I21" si="5">J19+O19+P19+Q19</f>
        <v>250</v>
      </c>
      <c r="J19" s="18">
        <f>K19+L19+M19+N19</f>
        <v>0</v>
      </c>
      <c r="K19" s="18"/>
      <c r="L19" s="18"/>
      <c r="M19" s="18"/>
      <c r="N19" s="18"/>
      <c r="O19" s="18"/>
      <c r="P19" s="18"/>
      <c r="Q19" s="18">
        <v>250</v>
      </c>
      <c r="R19" s="18" t="s">
        <v>91</v>
      </c>
      <c r="S19" s="20" t="s">
        <v>92</v>
      </c>
      <c r="T19" s="18" t="s">
        <v>36</v>
      </c>
    </row>
    <row r="20" s="3" customFormat="1" ht="296" customHeight="1" spans="1:20">
      <c r="A20" s="16">
        <v>12</v>
      </c>
      <c r="B20" s="16"/>
      <c r="C20" s="18" t="s">
        <v>93</v>
      </c>
      <c r="D20" s="18" t="s">
        <v>57</v>
      </c>
      <c r="E20" s="20" t="s">
        <v>94</v>
      </c>
      <c r="F20" s="18" t="s">
        <v>95</v>
      </c>
      <c r="G20" s="18" t="s">
        <v>96</v>
      </c>
      <c r="H20" s="18" t="s">
        <v>97</v>
      </c>
      <c r="I20" s="18">
        <f t="shared" si="5"/>
        <v>590</v>
      </c>
      <c r="J20" s="18">
        <f>K20+L20+M20+N20</f>
        <v>270</v>
      </c>
      <c r="K20" s="18">
        <v>270</v>
      </c>
      <c r="L20" s="18"/>
      <c r="M20" s="16"/>
      <c r="N20" s="16"/>
      <c r="O20" s="18"/>
      <c r="P20" s="18"/>
      <c r="Q20" s="18">
        <v>320</v>
      </c>
      <c r="R20" s="18" t="s">
        <v>98</v>
      </c>
      <c r="S20" s="20" t="s">
        <v>99</v>
      </c>
      <c r="T20" s="18" t="s">
        <v>36</v>
      </c>
    </row>
    <row r="21" s="3" customFormat="1" ht="300" customHeight="1" spans="1:20">
      <c r="A21" s="16">
        <v>13</v>
      </c>
      <c r="B21" s="16"/>
      <c r="C21" s="18" t="s">
        <v>100</v>
      </c>
      <c r="D21" s="18" t="s">
        <v>38</v>
      </c>
      <c r="E21" s="20" t="s">
        <v>101</v>
      </c>
      <c r="F21" s="18" t="s">
        <v>102</v>
      </c>
      <c r="G21" s="18" t="s">
        <v>103</v>
      </c>
      <c r="H21" s="18" t="s">
        <v>53</v>
      </c>
      <c r="I21" s="18">
        <f t="shared" si="5"/>
        <v>350</v>
      </c>
      <c r="J21" s="18"/>
      <c r="K21" s="18"/>
      <c r="L21" s="18"/>
      <c r="M21" s="27"/>
      <c r="N21" s="27"/>
      <c r="O21" s="18"/>
      <c r="P21" s="18"/>
      <c r="Q21" s="18">
        <v>350</v>
      </c>
      <c r="R21" s="30" t="s">
        <v>104</v>
      </c>
      <c r="S21" s="20" t="s">
        <v>105</v>
      </c>
      <c r="T21" s="18" t="s">
        <v>36</v>
      </c>
    </row>
    <row r="22" s="3" customFormat="1" ht="409" customHeight="1" spans="1:20">
      <c r="A22" s="16">
        <v>14</v>
      </c>
      <c r="B22" s="18"/>
      <c r="C22" s="18" t="s">
        <v>106</v>
      </c>
      <c r="D22" s="18" t="s">
        <v>38</v>
      </c>
      <c r="E22" s="20" t="s">
        <v>107</v>
      </c>
      <c r="F22" s="18" t="s">
        <v>108</v>
      </c>
      <c r="G22" s="18" t="s">
        <v>109</v>
      </c>
      <c r="H22" s="18" t="s">
        <v>110</v>
      </c>
      <c r="I22" s="18">
        <v>260</v>
      </c>
      <c r="J22" s="18">
        <v>260</v>
      </c>
      <c r="K22" s="18">
        <v>260</v>
      </c>
      <c r="L22" s="18"/>
      <c r="M22" s="18"/>
      <c r="N22" s="18"/>
      <c r="O22" s="18"/>
      <c r="P22" s="18"/>
      <c r="Q22" s="18"/>
      <c r="R22" s="18" t="s">
        <v>111</v>
      </c>
      <c r="S22" s="20" t="s">
        <v>112</v>
      </c>
      <c r="T22" s="18" t="s">
        <v>113</v>
      </c>
    </row>
    <row r="23" s="3" customFormat="1" ht="345" customHeight="1" spans="1:20">
      <c r="A23" s="16">
        <v>15</v>
      </c>
      <c r="B23" s="23"/>
      <c r="C23" s="24" t="s">
        <v>114</v>
      </c>
      <c r="D23" s="24" t="s">
        <v>38</v>
      </c>
      <c r="E23" s="25" t="s">
        <v>115</v>
      </c>
      <c r="F23" s="24" t="s">
        <v>116</v>
      </c>
      <c r="G23" s="24" t="s">
        <v>89</v>
      </c>
      <c r="H23" s="24" t="s">
        <v>117</v>
      </c>
      <c r="I23" s="18">
        <v>190</v>
      </c>
      <c r="J23" s="18">
        <v>190</v>
      </c>
      <c r="K23" s="24">
        <v>190</v>
      </c>
      <c r="L23" s="24"/>
      <c r="M23" s="28"/>
      <c r="N23" s="28"/>
      <c r="O23" s="24"/>
      <c r="P23" s="24"/>
      <c r="Q23" s="24">
        <v>260</v>
      </c>
      <c r="R23" s="24" t="s">
        <v>118</v>
      </c>
      <c r="S23" s="25" t="s">
        <v>119</v>
      </c>
      <c r="T23" s="24" t="s">
        <v>36</v>
      </c>
    </row>
    <row r="24" s="3" customFormat="1" ht="258" customHeight="1" spans="1:20">
      <c r="A24" s="16">
        <v>16</v>
      </c>
      <c r="B24" s="16"/>
      <c r="C24" s="24" t="s">
        <v>120</v>
      </c>
      <c r="D24" s="24" t="s">
        <v>38</v>
      </c>
      <c r="E24" s="25" t="s">
        <v>121</v>
      </c>
      <c r="F24" s="24" t="s">
        <v>122</v>
      </c>
      <c r="G24" s="24" t="s">
        <v>123</v>
      </c>
      <c r="H24" s="24" t="s">
        <v>117</v>
      </c>
      <c r="I24" s="18">
        <v>203</v>
      </c>
      <c r="J24" s="18">
        <v>203</v>
      </c>
      <c r="K24" s="24">
        <v>203</v>
      </c>
      <c r="L24" s="24"/>
      <c r="M24" s="28"/>
      <c r="N24" s="28"/>
      <c r="O24" s="24"/>
      <c r="P24" s="24"/>
      <c r="Q24" s="24"/>
      <c r="R24" s="24" t="s">
        <v>124</v>
      </c>
      <c r="S24" s="25" t="s">
        <v>125</v>
      </c>
      <c r="T24" s="24" t="s">
        <v>36</v>
      </c>
    </row>
    <row r="25" s="3" customFormat="1" ht="307" customHeight="1" spans="1:20">
      <c r="A25" s="16">
        <v>17</v>
      </c>
      <c r="B25" s="16"/>
      <c r="C25" s="24" t="s">
        <v>126</v>
      </c>
      <c r="D25" s="24" t="s">
        <v>38</v>
      </c>
      <c r="E25" s="25" t="s">
        <v>127</v>
      </c>
      <c r="F25" s="24" t="s">
        <v>128</v>
      </c>
      <c r="G25" s="24" t="s">
        <v>129</v>
      </c>
      <c r="H25" s="24" t="s">
        <v>117</v>
      </c>
      <c r="I25" s="18">
        <f t="shared" ref="I25:I29" si="6">J25+O25+P25+Q25</f>
        <v>158</v>
      </c>
      <c r="J25" s="18">
        <f>K25+L25+M25+N25</f>
        <v>158</v>
      </c>
      <c r="K25" s="24">
        <v>158</v>
      </c>
      <c r="L25" s="24"/>
      <c r="M25" s="28"/>
      <c r="N25" s="28"/>
      <c r="O25" s="24"/>
      <c r="P25" s="24"/>
      <c r="Q25" s="24"/>
      <c r="R25" s="24" t="s">
        <v>130</v>
      </c>
      <c r="S25" s="25" t="s">
        <v>131</v>
      </c>
      <c r="T25" s="24" t="s">
        <v>36</v>
      </c>
    </row>
    <row r="26" s="5" customFormat="1" ht="219" customHeight="1" spans="1:20">
      <c r="A26" s="16">
        <v>18</v>
      </c>
      <c r="B26" s="18"/>
      <c r="C26" s="18" t="s">
        <v>132</v>
      </c>
      <c r="D26" s="18" t="s">
        <v>38</v>
      </c>
      <c r="E26" s="20" t="s">
        <v>133</v>
      </c>
      <c r="F26" s="18" t="s">
        <v>134</v>
      </c>
      <c r="G26" s="18" t="s">
        <v>129</v>
      </c>
      <c r="H26" s="18" t="s">
        <v>135</v>
      </c>
      <c r="I26" s="18">
        <f t="shared" si="6"/>
        <v>220</v>
      </c>
      <c r="J26" s="18"/>
      <c r="K26" s="18"/>
      <c r="L26" s="18"/>
      <c r="M26" s="18"/>
      <c r="N26" s="18"/>
      <c r="O26" s="18"/>
      <c r="P26" s="18"/>
      <c r="Q26" s="18">
        <v>220</v>
      </c>
      <c r="R26" s="18" t="s">
        <v>136</v>
      </c>
      <c r="S26" s="20" t="s">
        <v>137</v>
      </c>
      <c r="T26" s="18" t="s">
        <v>36</v>
      </c>
    </row>
    <row r="27" s="5" customFormat="1" ht="213" customHeight="1" spans="1:20">
      <c r="A27" s="16">
        <v>19</v>
      </c>
      <c r="B27" s="24"/>
      <c r="C27" s="24" t="s">
        <v>138</v>
      </c>
      <c r="D27" s="24" t="s">
        <v>38</v>
      </c>
      <c r="E27" s="25" t="s">
        <v>139</v>
      </c>
      <c r="F27" s="24" t="s">
        <v>140</v>
      </c>
      <c r="G27" s="24" t="s">
        <v>129</v>
      </c>
      <c r="H27" s="24" t="s">
        <v>141</v>
      </c>
      <c r="I27" s="24">
        <v>710</v>
      </c>
      <c r="J27" s="24"/>
      <c r="K27" s="24"/>
      <c r="L27" s="24"/>
      <c r="M27" s="24"/>
      <c r="N27" s="24"/>
      <c r="O27" s="24"/>
      <c r="P27" s="24"/>
      <c r="Q27" s="24">
        <v>710</v>
      </c>
      <c r="R27" s="24" t="s">
        <v>142</v>
      </c>
      <c r="S27" s="25" t="s">
        <v>143</v>
      </c>
      <c r="T27" s="18"/>
    </row>
    <row r="28" s="5" customFormat="1" ht="213" customHeight="1" spans="1:20">
      <c r="A28" s="16">
        <v>20</v>
      </c>
      <c r="B28" s="24"/>
      <c r="C28" s="24" t="s">
        <v>144</v>
      </c>
      <c r="D28" s="24" t="s">
        <v>38</v>
      </c>
      <c r="E28" s="25" t="s">
        <v>145</v>
      </c>
      <c r="F28" s="24" t="s">
        <v>146</v>
      </c>
      <c r="G28" s="24" t="s">
        <v>147</v>
      </c>
      <c r="H28" s="24" t="s">
        <v>148</v>
      </c>
      <c r="I28" s="24">
        <v>2356</v>
      </c>
      <c r="J28" s="24"/>
      <c r="K28" s="24"/>
      <c r="L28" s="24">
        <v>2356</v>
      </c>
      <c r="M28" s="24"/>
      <c r="N28" s="24"/>
      <c r="O28" s="24"/>
      <c r="P28" s="24"/>
      <c r="Q28" s="24"/>
      <c r="R28" s="24" t="s">
        <v>149</v>
      </c>
      <c r="S28" s="25" t="s">
        <v>150</v>
      </c>
      <c r="T28" s="18"/>
    </row>
    <row r="29" s="5" customFormat="1" ht="168" customHeight="1" spans="1:20">
      <c r="A29" s="16">
        <v>21</v>
      </c>
      <c r="B29" s="16"/>
      <c r="C29" s="18" t="s">
        <v>151</v>
      </c>
      <c r="D29" s="18" t="s">
        <v>29</v>
      </c>
      <c r="E29" s="20" t="s">
        <v>152</v>
      </c>
      <c r="F29" s="18" t="s">
        <v>83</v>
      </c>
      <c r="G29" s="18" t="s">
        <v>153</v>
      </c>
      <c r="H29" s="18" t="s">
        <v>53</v>
      </c>
      <c r="I29" s="18">
        <f t="shared" si="6"/>
        <v>338</v>
      </c>
      <c r="J29" s="18">
        <f>K29+L29+M29+N29</f>
        <v>320</v>
      </c>
      <c r="K29" s="18">
        <v>320</v>
      </c>
      <c r="L29" s="18"/>
      <c r="M29" s="27"/>
      <c r="N29" s="27"/>
      <c r="O29" s="18"/>
      <c r="P29" s="18"/>
      <c r="Q29" s="18">
        <v>18</v>
      </c>
      <c r="R29" s="18" t="s">
        <v>154</v>
      </c>
      <c r="S29" s="20" t="s">
        <v>155</v>
      </c>
      <c r="T29" s="18" t="s">
        <v>36</v>
      </c>
    </row>
    <row r="30" s="5" customFormat="1" ht="168" customHeight="1" spans="1:20">
      <c r="A30" s="16">
        <v>22</v>
      </c>
      <c r="B30" s="16"/>
      <c r="C30" s="18" t="s">
        <v>156</v>
      </c>
      <c r="D30" s="18" t="s">
        <v>38</v>
      </c>
      <c r="E30" s="20" t="s">
        <v>157</v>
      </c>
      <c r="F30" s="18" t="s">
        <v>158</v>
      </c>
      <c r="G30" s="18" t="s">
        <v>159</v>
      </c>
      <c r="H30" s="18" t="s">
        <v>158</v>
      </c>
      <c r="I30" s="18">
        <v>6595</v>
      </c>
      <c r="J30" s="18"/>
      <c r="K30" s="18"/>
      <c r="L30" s="18"/>
      <c r="M30" s="27"/>
      <c r="N30" s="27"/>
      <c r="O30" s="18"/>
      <c r="P30" s="18"/>
      <c r="Q30" s="18">
        <v>6595</v>
      </c>
      <c r="R30" s="18"/>
      <c r="S30" s="20"/>
      <c r="T30" s="18"/>
    </row>
    <row r="31" s="5" customFormat="1" ht="198" customHeight="1" spans="1:20">
      <c r="A31" s="16">
        <v>23</v>
      </c>
      <c r="B31" s="18"/>
      <c r="C31" s="18" t="s">
        <v>160</v>
      </c>
      <c r="D31" s="18" t="s">
        <v>29</v>
      </c>
      <c r="E31" s="20" t="s">
        <v>161</v>
      </c>
      <c r="F31" s="18" t="s">
        <v>162</v>
      </c>
      <c r="G31" s="18" t="s">
        <v>153</v>
      </c>
      <c r="H31" s="18" t="s">
        <v>158</v>
      </c>
      <c r="I31" s="18">
        <f>J31+O31+P31+Q31</f>
        <v>420</v>
      </c>
      <c r="J31" s="18">
        <v>210</v>
      </c>
      <c r="K31" s="18"/>
      <c r="L31" s="18"/>
      <c r="M31" s="18"/>
      <c r="N31" s="18"/>
      <c r="O31" s="18"/>
      <c r="P31" s="18"/>
      <c r="Q31" s="18">
        <v>210</v>
      </c>
      <c r="R31" s="18" t="s">
        <v>163</v>
      </c>
      <c r="S31" s="20" t="s">
        <v>164</v>
      </c>
      <c r="T31" s="18" t="s">
        <v>36</v>
      </c>
    </row>
    <row r="32" s="5" customFormat="1" ht="209" customHeight="1" spans="1:20">
      <c r="A32" s="16">
        <v>24</v>
      </c>
      <c r="B32" s="18"/>
      <c r="C32" s="18" t="s">
        <v>165</v>
      </c>
      <c r="D32" s="18" t="s">
        <v>29</v>
      </c>
      <c r="E32" s="20" t="s">
        <v>166</v>
      </c>
      <c r="F32" s="18" t="s">
        <v>167</v>
      </c>
      <c r="G32" s="18" t="s">
        <v>153</v>
      </c>
      <c r="H32" s="18" t="s">
        <v>158</v>
      </c>
      <c r="I32" s="18">
        <f>J32+O32+P32+Q32</f>
        <v>390</v>
      </c>
      <c r="J32" s="18"/>
      <c r="K32" s="18"/>
      <c r="L32" s="18"/>
      <c r="M32" s="18"/>
      <c r="N32" s="18"/>
      <c r="O32" s="18"/>
      <c r="P32" s="18"/>
      <c r="Q32" s="18">
        <v>390</v>
      </c>
      <c r="R32" s="18" t="s">
        <v>168</v>
      </c>
      <c r="S32" s="20" t="s">
        <v>169</v>
      </c>
      <c r="T32" s="18" t="s">
        <v>36</v>
      </c>
    </row>
    <row r="33" s="5" customFormat="1" ht="179" customHeight="1" spans="1:20">
      <c r="A33" s="16">
        <v>25</v>
      </c>
      <c r="B33" s="18"/>
      <c r="C33" s="18" t="s">
        <v>170</v>
      </c>
      <c r="D33" s="18" t="s">
        <v>38</v>
      </c>
      <c r="E33" s="20" t="s">
        <v>171</v>
      </c>
      <c r="F33" s="18" t="s">
        <v>172</v>
      </c>
      <c r="G33" s="18" t="s">
        <v>159</v>
      </c>
      <c r="H33" s="18" t="s">
        <v>158</v>
      </c>
      <c r="I33" s="18">
        <v>3600</v>
      </c>
      <c r="J33" s="18"/>
      <c r="K33" s="18"/>
      <c r="L33" s="18"/>
      <c r="M33" s="18"/>
      <c r="N33" s="18"/>
      <c r="O33" s="18"/>
      <c r="P33" s="18"/>
      <c r="Q33" s="18">
        <v>3600</v>
      </c>
      <c r="R33" s="18" t="s">
        <v>149</v>
      </c>
      <c r="S33" s="20"/>
      <c r="T33" s="18"/>
    </row>
    <row r="34" s="5" customFormat="1" ht="150" customHeight="1" spans="1:20">
      <c r="A34" s="16">
        <v>26</v>
      </c>
      <c r="B34" s="18"/>
      <c r="C34" s="18" t="s">
        <v>173</v>
      </c>
      <c r="D34" s="18" t="s">
        <v>38</v>
      </c>
      <c r="E34" s="20" t="s">
        <v>174</v>
      </c>
      <c r="F34" s="18" t="s">
        <v>175</v>
      </c>
      <c r="G34" s="18" t="s">
        <v>176</v>
      </c>
      <c r="H34" s="18" t="s">
        <v>158</v>
      </c>
      <c r="I34" s="18">
        <v>500</v>
      </c>
      <c r="J34" s="18"/>
      <c r="K34" s="18"/>
      <c r="L34" s="18"/>
      <c r="M34" s="18"/>
      <c r="N34" s="18"/>
      <c r="O34" s="18"/>
      <c r="P34" s="18"/>
      <c r="Q34" s="18">
        <v>500</v>
      </c>
      <c r="R34" s="18" t="s">
        <v>177</v>
      </c>
      <c r="S34" s="20" t="s">
        <v>178</v>
      </c>
      <c r="T34" s="18"/>
    </row>
    <row r="35" s="5" customFormat="1" ht="391" customHeight="1" spans="1:20">
      <c r="A35" s="16">
        <v>27</v>
      </c>
      <c r="B35" s="18"/>
      <c r="C35" s="18" t="s">
        <v>179</v>
      </c>
      <c r="D35" s="18" t="s">
        <v>57</v>
      </c>
      <c r="E35" s="20" t="s">
        <v>180</v>
      </c>
      <c r="F35" s="18" t="s">
        <v>181</v>
      </c>
      <c r="G35" s="18" t="s">
        <v>109</v>
      </c>
      <c r="H35" s="18" t="s">
        <v>110</v>
      </c>
      <c r="I35" s="18">
        <v>50</v>
      </c>
      <c r="J35" s="18">
        <f t="shared" ref="J35:J46" si="7">K35+L35+M35+N35</f>
        <v>50</v>
      </c>
      <c r="K35" s="18">
        <v>50</v>
      </c>
      <c r="L35" s="18"/>
      <c r="M35" s="18"/>
      <c r="N35" s="18"/>
      <c r="O35" s="18"/>
      <c r="P35" s="18"/>
      <c r="Q35" s="18"/>
      <c r="R35" s="18" t="s">
        <v>182</v>
      </c>
      <c r="S35" s="20" t="s">
        <v>183</v>
      </c>
      <c r="T35" s="18" t="s">
        <v>36</v>
      </c>
    </row>
    <row r="36" s="5" customFormat="1" ht="168" customHeight="1" spans="1:20">
      <c r="A36" s="16">
        <v>28</v>
      </c>
      <c r="B36" s="16"/>
      <c r="C36" s="18" t="s">
        <v>184</v>
      </c>
      <c r="D36" s="18" t="s">
        <v>57</v>
      </c>
      <c r="E36" s="20" t="s">
        <v>185</v>
      </c>
      <c r="F36" s="18" t="s">
        <v>186</v>
      </c>
      <c r="G36" s="18" t="s">
        <v>187</v>
      </c>
      <c r="H36" s="18" t="s">
        <v>188</v>
      </c>
      <c r="I36" s="18">
        <v>1.2</v>
      </c>
      <c r="J36" s="18">
        <f t="shared" si="7"/>
        <v>0</v>
      </c>
      <c r="K36" s="18"/>
      <c r="L36" s="18"/>
      <c r="M36" s="27"/>
      <c r="N36" s="27"/>
      <c r="O36" s="18"/>
      <c r="P36" s="18"/>
      <c r="Q36" s="18">
        <v>1.2</v>
      </c>
      <c r="R36" s="18" t="s">
        <v>189</v>
      </c>
      <c r="S36" s="20" t="s">
        <v>190</v>
      </c>
      <c r="T36" s="18" t="s">
        <v>191</v>
      </c>
    </row>
    <row r="37" s="3" customFormat="1" ht="94.5" spans="1:20">
      <c r="A37" s="16">
        <v>29</v>
      </c>
      <c r="B37" s="18"/>
      <c r="C37" s="18" t="s">
        <v>192</v>
      </c>
      <c r="D37" s="18" t="s">
        <v>38</v>
      </c>
      <c r="E37" s="20" t="s">
        <v>193</v>
      </c>
      <c r="F37" s="18" t="s">
        <v>97</v>
      </c>
      <c r="G37" s="18" t="s">
        <v>147</v>
      </c>
      <c r="H37" s="18" t="s">
        <v>97</v>
      </c>
      <c r="I37" s="18">
        <f t="shared" ref="I37:I46" si="8">J37+O37+P37+Q37</f>
        <v>0.5</v>
      </c>
      <c r="J37" s="18">
        <f t="shared" si="7"/>
        <v>0</v>
      </c>
      <c r="K37" s="21"/>
      <c r="L37" s="18"/>
      <c r="M37" s="18"/>
      <c r="N37" s="18"/>
      <c r="O37" s="18"/>
      <c r="P37" s="18"/>
      <c r="Q37" s="18">
        <v>0.5</v>
      </c>
      <c r="R37" s="18" t="s">
        <v>194</v>
      </c>
      <c r="S37" s="20"/>
      <c r="T37" s="18" t="s">
        <v>195</v>
      </c>
    </row>
    <row r="38" s="5" customFormat="1" ht="94.5" spans="1:20">
      <c r="A38" s="16">
        <v>30</v>
      </c>
      <c r="B38" s="18"/>
      <c r="C38" s="18" t="s">
        <v>196</v>
      </c>
      <c r="D38" s="18" t="s">
        <v>38</v>
      </c>
      <c r="E38" s="20" t="s">
        <v>193</v>
      </c>
      <c r="F38" s="18" t="s">
        <v>158</v>
      </c>
      <c r="G38" s="18" t="s">
        <v>147</v>
      </c>
      <c r="H38" s="18" t="s">
        <v>158</v>
      </c>
      <c r="I38" s="18">
        <f t="shared" si="8"/>
        <v>0.46</v>
      </c>
      <c r="J38" s="18">
        <f t="shared" si="7"/>
        <v>0</v>
      </c>
      <c r="K38" s="26"/>
      <c r="L38" s="18"/>
      <c r="M38" s="18"/>
      <c r="N38" s="18"/>
      <c r="O38" s="18"/>
      <c r="P38" s="18"/>
      <c r="Q38" s="18">
        <v>0.46</v>
      </c>
      <c r="R38" s="18" t="s">
        <v>197</v>
      </c>
      <c r="S38" s="20"/>
      <c r="T38" s="18" t="s">
        <v>195</v>
      </c>
    </row>
    <row r="39" s="5" customFormat="1" ht="94.5" spans="1:20">
      <c r="A39" s="16">
        <v>31</v>
      </c>
      <c r="B39" s="18"/>
      <c r="C39" s="18" t="s">
        <v>198</v>
      </c>
      <c r="D39" s="18" t="s">
        <v>38</v>
      </c>
      <c r="E39" s="20" t="s">
        <v>193</v>
      </c>
      <c r="F39" s="18" t="s">
        <v>135</v>
      </c>
      <c r="G39" s="18" t="s">
        <v>147</v>
      </c>
      <c r="H39" s="18" t="s">
        <v>135</v>
      </c>
      <c r="I39" s="18">
        <f t="shared" si="8"/>
        <v>0.4</v>
      </c>
      <c r="J39" s="18">
        <f t="shared" si="7"/>
        <v>0</v>
      </c>
      <c r="K39" s="26"/>
      <c r="L39" s="18"/>
      <c r="M39" s="18"/>
      <c r="N39" s="18"/>
      <c r="O39" s="18"/>
      <c r="P39" s="18"/>
      <c r="Q39" s="18">
        <v>0.4</v>
      </c>
      <c r="R39" s="18" t="s">
        <v>79</v>
      </c>
      <c r="S39" s="20"/>
      <c r="T39" s="18" t="s">
        <v>195</v>
      </c>
    </row>
    <row r="40" s="5" customFormat="1" ht="94.5" spans="1:20">
      <c r="A40" s="16">
        <v>32</v>
      </c>
      <c r="B40" s="18"/>
      <c r="C40" s="18" t="s">
        <v>199</v>
      </c>
      <c r="D40" s="18" t="s">
        <v>38</v>
      </c>
      <c r="E40" s="20" t="s">
        <v>193</v>
      </c>
      <c r="F40" s="18" t="s">
        <v>33</v>
      </c>
      <c r="G40" s="18" t="s">
        <v>147</v>
      </c>
      <c r="H40" s="18" t="s">
        <v>33</v>
      </c>
      <c r="I40" s="18">
        <f t="shared" si="8"/>
        <v>0.3</v>
      </c>
      <c r="J40" s="18">
        <f t="shared" si="7"/>
        <v>0</v>
      </c>
      <c r="K40" s="26"/>
      <c r="L40" s="18"/>
      <c r="M40" s="18"/>
      <c r="N40" s="18"/>
      <c r="O40" s="18"/>
      <c r="P40" s="18"/>
      <c r="Q40" s="18">
        <v>0.3</v>
      </c>
      <c r="R40" s="18" t="s">
        <v>194</v>
      </c>
      <c r="S40" s="20"/>
      <c r="T40" s="18" t="s">
        <v>195</v>
      </c>
    </row>
    <row r="41" s="5" customFormat="1" ht="94.5" spans="1:20">
      <c r="A41" s="16">
        <v>33</v>
      </c>
      <c r="B41" s="18"/>
      <c r="C41" s="18" t="s">
        <v>200</v>
      </c>
      <c r="D41" s="18" t="s">
        <v>38</v>
      </c>
      <c r="E41" s="20" t="s">
        <v>193</v>
      </c>
      <c r="F41" s="18" t="s">
        <v>201</v>
      </c>
      <c r="G41" s="18" t="s">
        <v>147</v>
      </c>
      <c r="H41" s="18" t="s">
        <v>110</v>
      </c>
      <c r="I41" s="18">
        <f t="shared" si="8"/>
        <v>4.33</v>
      </c>
      <c r="J41" s="18">
        <f t="shared" si="7"/>
        <v>0</v>
      </c>
      <c r="K41" s="26"/>
      <c r="L41" s="18"/>
      <c r="M41" s="18"/>
      <c r="N41" s="18"/>
      <c r="O41" s="18"/>
      <c r="P41" s="18"/>
      <c r="Q41" s="18">
        <v>4.33</v>
      </c>
      <c r="R41" s="18" t="s">
        <v>202</v>
      </c>
      <c r="S41" s="20"/>
      <c r="T41" s="18" t="s">
        <v>195</v>
      </c>
    </row>
    <row r="42" s="5" customFormat="1" ht="94.5" spans="1:20">
      <c r="A42" s="16">
        <v>34</v>
      </c>
      <c r="B42" s="18"/>
      <c r="C42" s="18" t="s">
        <v>203</v>
      </c>
      <c r="D42" s="18" t="s">
        <v>38</v>
      </c>
      <c r="E42" s="20" t="s">
        <v>193</v>
      </c>
      <c r="F42" s="18" t="s">
        <v>188</v>
      </c>
      <c r="G42" s="18" t="s">
        <v>147</v>
      </c>
      <c r="H42" s="18" t="s">
        <v>188</v>
      </c>
      <c r="I42" s="18">
        <f t="shared" si="8"/>
        <v>2.026</v>
      </c>
      <c r="J42" s="18">
        <f t="shared" si="7"/>
        <v>0</v>
      </c>
      <c r="K42" s="26"/>
      <c r="L42" s="18"/>
      <c r="M42" s="18"/>
      <c r="N42" s="18"/>
      <c r="O42" s="18"/>
      <c r="P42" s="18"/>
      <c r="Q42" s="18">
        <v>2.026</v>
      </c>
      <c r="R42" s="18" t="s">
        <v>204</v>
      </c>
      <c r="S42" s="20"/>
      <c r="T42" s="18" t="s">
        <v>195</v>
      </c>
    </row>
    <row r="43" s="5" customFormat="1" ht="94.5" spans="1:20">
      <c r="A43" s="16">
        <v>35</v>
      </c>
      <c r="B43" s="18"/>
      <c r="C43" s="18" t="s">
        <v>205</v>
      </c>
      <c r="D43" s="18" t="s">
        <v>38</v>
      </c>
      <c r="E43" s="20" t="s">
        <v>193</v>
      </c>
      <c r="F43" s="18" t="s">
        <v>206</v>
      </c>
      <c r="G43" s="18" t="s">
        <v>147</v>
      </c>
      <c r="H43" s="18" t="s">
        <v>207</v>
      </c>
      <c r="I43" s="18">
        <f t="shared" si="8"/>
        <v>35</v>
      </c>
      <c r="J43" s="18">
        <f t="shared" si="7"/>
        <v>0</v>
      </c>
      <c r="K43" s="26"/>
      <c r="L43" s="18"/>
      <c r="M43" s="18"/>
      <c r="N43" s="18"/>
      <c r="O43" s="18"/>
      <c r="P43" s="18"/>
      <c r="Q43" s="18">
        <v>35</v>
      </c>
      <c r="R43" s="18" t="s">
        <v>208</v>
      </c>
      <c r="S43" s="20"/>
      <c r="T43" s="18" t="s">
        <v>195</v>
      </c>
    </row>
    <row r="44" s="5" customFormat="1" ht="94.5" spans="1:20">
      <c r="A44" s="16">
        <v>36</v>
      </c>
      <c r="B44" s="18"/>
      <c r="C44" s="18" t="s">
        <v>209</v>
      </c>
      <c r="D44" s="18" t="s">
        <v>38</v>
      </c>
      <c r="E44" s="20" t="s">
        <v>193</v>
      </c>
      <c r="F44" s="18" t="s">
        <v>60</v>
      </c>
      <c r="G44" s="18" t="s">
        <v>147</v>
      </c>
      <c r="H44" s="18" t="s">
        <v>60</v>
      </c>
      <c r="I44" s="18">
        <f t="shared" si="8"/>
        <v>0.65</v>
      </c>
      <c r="J44" s="18">
        <f t="shared" si="7"/>
        <v>0</v>
      </c>
      <c r="K44" s="26"/>
      <c r="L44" s="18"/>
      <c r="M44" s="18"/>
      <c r="N44" s="18"/>
      <c r="O44" s="18"/>
      <c r="P44" s="18"/>
      <c r="Q44" s="18">
        <v>0.65</v>
      </c>
      <c r="R44" s="18" t="s">
        <v>210</v>
      </c>
      <c r="S44" s="20"/>
      <c r="T44" s="18" t="s">
        <v>195</v>
      </c>
    </row>
    <row r="45" s="5" customFormat="1" ht="94.5" spans="1:20">
      <c r="A45" s="16">
        <v>37</v>
      </c>
      <c r="B45" s="18"/>
      <c r="C45" s="18" t="s">
        <v>211</v>
      </c>
      <c r="D45" s="18" t="s">
        <v>38</v>
      </c>
      <c r="E45" s="20" t="s">
        <v>193</v>
      </c>
      <c r="F45" s="18" t="s">
        <v>90</v>
      </c>
      <c r="G45" s="18" t="s">
        <v>147</v>
      </c>
      <c r="H45" s="18" t="s">
        <v>90</v>
      </c>
      <c r="I45" s="18">
        <f t="shared" si="8"/>
        <v>2.688</v>
      </c>
      <c r="J45" s="18">
        <f t="shared" si="7"/>
        <v>0</v>
      </c>
      <c r="K45" s="26"/>
      <c r="L45" s="18"/>
      <c r="M45" s="18"/>
      <c r="N45" s="18"/>
      <c r="O45" s="18"/>
      <c r="P45" s="18"/>
      <c r="Q45" s="18">
        <v>2.688</v>
      </c>
      <c r="R45" s="18" t="s">
        <v>202</v>
      </c>
      <c r="S45" s="20"/>
      <c r="T45" s="18" t="s">
        <v>195</v>
      </c>
    </row>
    <row r="46" s="5" customFormat="1" ht="94.5" spans="1:20">
      <c r="A46" s="16">
        <v>38</v>
      </c>
      <c r="B46" s="18"/>
      <c r="C46" s="18" t="s">
        <v>212</v>
      </c>
      <c r="D46" s="18" t="s">
        <v>38</v>
      </c>
      <c r="E46" s="20" t="s">
        <v>193</v>
      </c>
      <c r="F46" s="18" t="s">
        <v>53</v>
      </c>
      <c r="G46" s="18" t="s">
        <v>147</v>
      </c>
      <c r="H46" s="18" t="s">
        <v>53</v>
      </c>
      <c r="I46" s="18">
        <f t="shared" si="8"/>
        <v>530.446</v>
      </c>
      <c r="J46" s="18">
        <f t="shared" si="7"/>
        <v>439</v>
      </c>
      <c r="K46" s="16">
        <v>439</v>
      </c>
      <c r="L46" s="18"/>
      <c r="M46" s="18"/>
      <c r="N46" s="18"/>
      <c r="O46" s="18"/>
      <c r="P46" s="18"/>
      <c r="Q46" s="18">
        <v>91.446</v>
      </c>
      <c r="R46" s="18" t="s">
        <v>213</v>
      </c>
      <c r="S46" s="20"/>
      <c r="T46" s="18" t="s">
        <v>195</v>
      </c>
    </row>
    <row r="47" s="3" customFormat="1" ht="112" customHeight="1" spans="1:20">
      <c r="A47" s="16" t="s">
        <v>214</v>
      </c>
      <c r="B47" s="18" t="s">
        <v>215</v>
      </c>
      <c r="C47" s="18"/>
      <c r="D47" s="18"/>
      <c r="E47" s="20"/>
      <c r="F47" s="18"/>
      <c r="G47" s="18"/>
      <c r="H47" s="18"/>
      <c r="I47" s="16">
        <f t="shared" ref="I47:L47" si="9">SUM(I48:I51)</f>
        <v>1035</v>
      </c>
      <c r="J47" s="16">
        <f t="shared" si="9"/>
        <v>210</v>
      </c>
      <c r="K47" s="16">
        <f t="shared" si="9"/>
        <v>100</v>
      </c>
      <c r="L47" s="16">
        <f t="shared" si="9"/>
        <v>0</v>
      </c>
      <c r="M47" s="16"/>
      <c r="N47" s="16"/>
      <c r="O47" s="16"/>
      <c r="P47" s="16"/>
      <c r="Q47" s="16">
        <f>SUM(Q48:Q51)</f>
        <v>825</v>
      </c>
      <c r="R47" s="18"/>
      <c r="S47" s="20"/>
      <c r="T47" s="18"/>
    </row>
    <row r="48" s="3" customFormat="1" ht="333" customHeight="1" spans="1:20">
      <c r="A48" s="16">
        <v>39</v>
      </c>
      <c r="B48" s="16"/>
      <c r="C48" s="18" t="s">
        <v>216</v>
      </c>
      <c r="D48" s="18" t="s">
        <v>38</v>
      </c>
      <c r="E48" s="20" t="s">
        <v>217</v>
      </c>
      <c r="F48" s="18" t="s">
        <v>218</v>
      </c>
      <c r="G48" s="18" t="s">
        <v>219</v>
      </c>
      <c r="H48" s="18" t="s">
        <v>110</v>
      </c>
      <c r="I48" s="18">
        <f t="shared" ref="I48:I54" si="10">J48+Q48+P48+O48</f>
        <v>220</v>
      </c>
      <c r="J48" s="18">
        <v>110</v>
      </c>
      <c r="K48" s="18"/>
      <c r="L48" s="18"/>
      <c r="M48" s="27"/>
      <c r="N48" s="27"/>
      <c r="O48" s="18"/>
      <c r="P48" s="18"/>
      <c r="Q48" s="18">
        <v>110</v>
      </c>
      <c r="R48" s="18" t="s">
        <v>220</v>
      </c>
      <c r="S48" s="20" t="s">
        <v>221</v>
      </c>
      <c r="T48" s="18" t="s">
        <v>36</v>
      </c>
    </row>
    <row r="49" s="3" customFormat="1" ht="213" customHeight="1" spans="1:20">
      <c r="A49" s="16">
        <v>40</v>
      </c>
      <c r="B49" s="16"/>
      <c r="C49" s="18" t="s">
        <v>222</v>
      </c>
      <c r="D49" s="18" t="s">
        <v>38</v>
      </c>
      <c r="E49" s="20" t="s">
        <v>223</v>
      </c>
      <c r="F49" s="18" t="s">
        <v>224</v>
      </c>
      <c r="G49" s="18" t="s">
        <v>89</v>
      </c>
      <c r="H49" s="18" t="s">
        <v>225</v>
      </c>
      <c r="I49" s="18">
        <v>100</v>
      </c>
      <c r="J49" s="18">
        <f>SUM(K49:L49)</f>
        <v>100</v>
      </c>
      <c r="K49" s="18">
        <v>100</v>
      </c>
      <c r="L49" s="18"/>
      <c r="M49" s="18"/>
      <c r="N49" s="18"/>
      <c r="O49" s="18"/>
      <c r="P49" s="18"/>
      <c r="Q49" s="18"/>
      <c r="R49" s="18" t="s">
        <v>226</v>
      </c>
      <c r="S49" s="20" t="s">
        <v>227</v>
      </c>
      <c r="T49" s="18" t="s">
        <v>36</v>
      </c>
    </row>
    <row r="50" s="3" customFormat="1" ht="297" customHeight="1" spans="1:20">
      <c r="A50" s="16">
        <v>41</v>
      </c>
      <c r="B50" s="16"/>
      <c r="C50" s="18" t="s">
        <v>228</v>
      </c>
      <c r="D50" s="18" t="s">
        <v>38</v>
      </c>
      <c r="E50" s="20" t="s">
        <v>229</v>
      </c>
      <c r="F50" s="18" t="s">
        <v>40</v>
      </c>
      <c r="G50" s="18" t="s">
        <v>230</v>
      </c>
      <c r="H50" s="18" t="s">
        <v>90</v>
      </c>
      <c r="I50" s="18">
        <f t="shared" si="10"/>
        <v>500</v>
      </c>
      <c r="J50" s="18"/>
      <c r="K50" s="18"/>
      <c r="L50" s="18"/>
      <c r="M50" s="18"/>
      <c r="N50" s="18"/>
      <c r="O50" s="18"/>
      <c r="P50" s="18"/>
      <c r="Q50" s="18">
        <v>500</v>
      </c>
      <c r="R50" s="18" t="s">
        <v>231</v>
      </c>
      <c r="S50" s="20" t="s">
        <v>232</v>
      </c>
      <c r="T50" s="18" t="s">
        <v>36</v>
      </c>
    </row>
    <row r="51" s="3" customFormat="1" ht="387" customHeight="1" spans="1:20">
      <c r="A51" s="16">
        <v>42</v>
      </c>
      <c r="B51" s="16"/>
      <c r="C51" s="18" t="s">
        <v>233</v>
      </c>
      <c r="D51" s="18" t="s">
        <v>38</v>
      </c>
      <c r="E51" s="20" t="s">
        <v>234</v>
      </c>
      <c r="F51" s="18" t="s">
        <v>235</v>
      </c>
      <c r="G51" s="18" t="s">
        <v>236</v>
      </c>
      <c r="H51" s="18" t="s">
        <v>90</v>
      </c>
      <c r="I51" s="18">
        <f t="shared" si="10"/>
        <v>215</v>
      </c>
      <c r="J51" s="18"/>
      <c r="K51" s="18"/>
      <c r="L51" s="18"/>
      <c r="M51" s="18"/>
      <c r="N51" s="18"/>
      <c r="O51" s="18"/>
      <c r="P51" s="18"/>
      <c r="Q51" s="18">
        <v>215</v>
      </c>
      <c r="R51" s="18" t="s">
        <v>237</v>
      </c>
      <c r="S51" s="20" t="s">
        <v>238</v>
      </c>
      <c r="T51" s="18"/>
    </row>
    <row r="52" s="3" customFormat="1" ht="97" customHeight="1" spans="1:20">
      <c r="A52" s="16" t="s">
        <v>239</v>
      </c>
      <c r="B52" s="18" t="s">
        <v>240</v>
      </c>
      <c r="C52" s="26"/>
      <c r="D52" s="18"/>
      <c r="E52" s="20"/>
      <c r="F52" s="18"/>
      <c r="G52" s="18"/>
      <c r="H52" s="21"/>
      <c r="I52" s="16">
        <f t="shared" si="10"/>
        <v>9274</v>
      </c>
      <c r="J52" s="16">
        <f t="shared" ref="J52:Q52" si="11">SUM(J53:J68)</f>
        <v>1829</v>
      </c>
      <c r="K52" s="16">
        <f t="shared" si="11"/>
        <v>729</v>
      </c>
      <c r="L52" s="16">
        <f t="shared" si="11"/>
        <v>0</v>
      </c>
      <c r="M52" s="16">
        <f t="shared" si="11"/>
        <v>0</v>
      </c>
      <c r="N52" s="16">
        <f t="shared" si="11"/>
        <v>0</v>
      </c>
      <c r="O52" s="16">
        <f t="shared" si="11"/>
        <v>0</v>
      </c>
      <c r="P52" s="16">
        <f t="shared" si="11"/>
        <v>0</v>
      </c>
      <c r="Q52" s="16">
        <f t="shared" si="11"/>
        <v>7445</v>
      </c>
      <c r="R52" s="18"/>
      <c r="S52" s="20"/>
      <c r="T52" s="18"/>
    </row>
    <row r="53" s="3" customFormat="1" ht="138" customHeight="1" spans="1:20">
      <c r="A53" s="16">
        <v>43</v>
      </c>
      <c r="B53" s="16"/>
      <c r="C53" s="18" t="s">
        <v>241</v>
      </c>
      <c r="D53" s="18" t="s">
        <v>57</v>
      </c>
      <c r="E53" s="20" t="s">
        <v>242</v>
      </c>
      <c r="F53" s="18" t="s">
        <v>188</v>
      </c>
      <c r="G53" s="18" t="s">
        <v>243</v>
      </c>
      <c r="H53" s="18" t="s">
        <v>188</v>
      </c>
      <c r="I53" s="18">
        <f t="shared" si="10"/>
        <v>33</v>
      </c>
      <c r="J53" s="18">
        <f>SUM(K53:L53)</f>
        <v>0</v>
      </c>
      <c r="K53" s="18"/>
      <c r="L53" s="18"/>
      <c r="M53" s="27"/>
      <c r="N53" s="27"/>
      <c r="O53" s="18"/>
      <c r="P53" s="18"/>
      <c r="Q53" s="18">
        <v>33</v>
      </c>
      <c r="R53" s="18" t="s">
        <v>244</v>
      </c>
      <c r="S53" s="20" t="s">
        <v>245</v>
      </c>
      <c r="T53" s="18" t="s">
        <v>191</v>
      </c>
    </row>
    <row r="54" s="3" customFormat="1" ht="373" customHeight="1" spans="1:20">
      <c r="A54" s="16">
        <v>44</v>
      </c>
      <c r="B54" s="16"/>
      <c r="C54" s="18" t="s">
        <v>246</v>
      </c>
      <c r="D54" s="18" t="s">
        <v>38</v>
      </c>
      <c r="E54" s="20" t="s">
        <v>247</v>
      </c>
      <c r="F54" s="18" t="s">
        <v>140</v>
      </c>
      <c r="G54" s="18" t="s">
        <v>41</v>
      </c>
      <c r="H54" s="18" t="s">
        <v>141</v>
      </c>
      <c r="I54" s="18">
        <f t="shared" si="10"/>
        <v>2200</v>
      </c>
      <c r="J54" s="18">
        <v>1100</v>
      </c>
      <c r="K54" s="18"/>
      <c r="L54" s="18"/>
      <c r="M54" s="18"/>
      <c r="N54" s="18"/>
      <c r="O54" s="18"/>
      <c r="P54" s="18"/>
      <c r="Q54" s="18">
        <v>1100</v>
      </c>
      <c r="R54" s="30" t="s">
        <v>248</v>
      </c>
      <c r="S54" s="20" t="s">
        <v>249</v>
      </c>
      <c r="T54" s="18" t="s">
        <v>36</v>
      </c>
    </row>
    <row r="55" s="3" customFormat="1" ht="291" customHeight="1" spans="1:20">
      <c r="A55" s="16">
        <v>45</v>
      </c>
      <c r="B55" s="16"/>
      <c r="C55" s="18" t="s">
        <v>250</v>
      </c>
      <c r="D55" s="18" t="s">
        <v>38</v>
      </c>
      <c r="E55" s="20" t="s">
        <v>251</v>
      </c>
      <c r="F55" s="18" t="s">
        <v>252</v>
      </c>
      <c r="G55" s="18" t="s">
        <v>89</v>
      </c>
      <c r="H55" s="18" t="s">
        <v>253</v>
      </c>
      <c r="I55" s="18">
        <f>J55+O55+P55+Q55</f>
        <v>2470</v>
      </c>
      <c r="J55" s="18"/>
      <c r="K55" s="18"/>
      <c r="L55" s="18"/>
      <c r="M55" s="27"/>
      <c r="N55" s="27"/>
      <c r="O55" s="18"/>
      <c r="P55" s="18"/>
      <c r="Q55" s="18">
        <v>2470</v>
      </c>
      <c r="R55" s="18"/>
      <c r="S55" s="20"/>
      <c r="T55" s="18"/>
    </row>
    <row r="56" s="3" customFormat="1" ht="207" customHeight="1" spans="1:20">
      <c r="A56" s="16">
        <v>46</v>
      </c>
      <c r="B56" s="16"/>
      <c r="C56" s="18" t="s">
        <v>254</v>
      </c>
      <c r="D56" s="18" t="s">
        <v>38</v>
      </c>
      <c r="E56" s="20" t="s">
        <v>255</v>
      </c>
      <c r="F56" s="18" t="s">
        <v>53</v>
      </c>
      <c r="G56" s="18" t="s">
        <v>159</v>
      </c>
      <c r="H56" s="18" t="s">
        <v>253</v>
      </c>
      <c r="I56" s="18">
        <f>J56+O56+P56+Q56</f>
        <v>1400</v>
      </c>
      <c r="J56" s="18"/>
      <c r="K56" s="18"/>
      <c r="L56" s="18"/>
      <c r="M56" s="27"/>
      <c r="N56" s="27"/>
      <c r="O56" s="18"/>
      <c r="P56" s="18"/>
      <c r="Q56" s="18">
        <v>1400</v>
      </c>
      <c r="R56" s="18"/>
      <c r="S56" s="20"/>
      <c r="T56" s="18"/>
    </row>
    <row r="57" s="3" customFormat="1" ht="138" customHeight="1" spans="1:20">
      <c r="A57" s="16">
        <v>47</v>
      </c>
      <c r="B57" s="16"/>
      <c r="C57" s="18" t="s">
        <v>256</v>
      </c>
      <c r="D57" s="18" t="s">
        <v>257</v>
      </c>
      <c r="E57" s="20" t="s">
        <v>258</v>
      </c>
      <c r="F57" s="18" t="s">
        <v>259</v>
      </c>
      <c r="G57" s="18" t="s">
        <v>260</v>
      </c>
      <c r="H57" s="18" t="s">
        <v>53</v>
      </c>
      <c r="I57" s="18">
        <f t="shared" ref="I57:I67" si="12">J57+Q57+P57+O57</f>
        <v>260</v>
      </c>
      <c r="J57" s="18"/>
      <c r="K57" s="18"/>
      <c r="L57" s="18"/>
      <c r="M57" s="27"/>
      <c r="N57" s="27"/>
      <c r="O57" s="18"/>
      <c r="P57" s="18"/>
      <c r="Q57" s="18">
        <v>260</v>
      </c>
      <c r="R57" s="18" t="s">
        <v>261</v>
      </c>
      <c r="S57" s="20" t="s">
        <v>262</v>
      </c>
      <c r="T57" s="18" t="s">
        <v>36</v>
      </c>
    </row>
    <row r="58" s="6" customFormat="1" ht="276" customHeight="1" spans="1:20">
      <c r="A58" s="16">
        <v>48</v>
      </c>
      <c r="B58" s="18"/>
      <c r="C58" s="18" t="s">
        <v>263</v>
      </c>
      <c r="D58" s="18" t="s">
        <v>38</v>
      </c>
      <c r="E58" s="18" t="s">
        <v>264</v>
      </c>
      <c r="F58" s="18" t="s">
        <v>265</v>
      </c>
      <c r="G58" s="18" t="s">
        <v>266</v>
      </c>
      <c r="H58" s="18" t="s">
        <v>33</v>
      </c>
      <c r="I58" s="18">
        <f t="shared" si="12"/>
        <v>150</v>
      </c>
      <c r="J58" s="18"/>
      <c r="K58" s="18"/>
      <c r="L58" s="18"/>
      <c r="M58" s="18"/>
      <c r="N58" s="18"/>
      <c r="O58" s="18"/>
      <c r="P58" s="18"/>
      <c r="Q58" s="18">
        <v>150</v>
      </c>
      <c r="R58" s="18" t="s">
        <v>267</v>
      </c>
      <c r="S58" s="18" t="s">
        <v>36</v>
      </c>
      <c r="T58" s="18" t="s">
        <v>36</v>
      </c>
    </row>
    <row r="59" s="3" customFormat="1" ht="211" customHeight="1" spans="1:20">
      <c r="A59" s="16">
        <v>49</v>
      </c>
      <c r="B59" s="18"/>
      <c r="C59" s="18" t="s">
        <v>268</v>
      </c>
      <c r="D59" s="18" t="s">
        <v>57</v>
      </c>
      <c r="E59" s="20" t="s">
        <v>269</v>
      </c>
      <c r="F59" s="18" t="s">
        <v>270</v>
      </c>
      <c r="G59" s="18" t="s">
        <v>266</v>
      </c>
      <c r="H59" s="18" t="s">
        <v>33</v>
      </c>
      <c r="I59" s="18">
        <f t="shared" si="12"/>
        <v>212</v>
      </c>
      <c r="J59" s="18"/>
      <c r="K59" s="18"/>
      <c r="L59" s="18"/>
      <c r="M59" s="18"/>
      <c r="N59" s="18"/>
      <c r="O59" s="18"/>
      <c r="P59" s="18"/>
      <c r="Q59" s="18">
        <v>212</v>
      </c>
      <c r="R59" s="20" t="s">
        <v>271</v>
      </c>
      <c r="S59" s="20"/>
      <c r="T59" s="18"/>
    </row>
    <row r="60" s="3" customFormat="1" ht="116" customHeight="1" spans="1:20">
      <c r="A60" s="16">
        <v>50</v>
      </c>
      <c r="B60" s="16"/>
      <c r="C60" s="18" t="s">
        <v>272</v>
      </c>
      <c r="D60" s="18" t="s">
        <v>38</v>
      </c>
      <c r="E60" s="20" t="s">
        <v>273</v>
      </c>
      <c r="F60" s="18" t="s">
        <v>274</v>
      </c>
      <c r="G60" s="18" t="s">
        <v>230</v>
      </c>
      <c r="H60" s="18" t="s">
        <v>53</v>
      </c>
      <c r="I60" s="18">
        <f t="shared" si="12"/>
        <v>370</v>
      </c>
      <c r="J60" s="18"/>
      <c r="K60" s="18"/>
      <c r="L60" s="18"/>
      <c r="M60" s="27"/>
      <c r="N60" s="27"/>
      <c r="O60" s="18"/>
      <c r="P60" s="18"/>
      <c r="Q60" s="18">
        <v>370</v>
      </c>
      <c r="R60" s="18" t="s">
        <v>275</v>
      </c>
      <c r="S60" s="20" t="s">
        <v>276</v>
      </c>
      <c r="T60" s="18" t="s">
        <v>36</v>
      </c>
    </row>
    <row r="61" s="3" customFormat="1" ht="108" customHeight="1" spans="1:20">
      <c r="A61" s="16">
        <v>51</v>
      </c>
      <c r="B61" s="16"/>
      <c r="C61" s="18" t="s">
        <v>277</v>
      </c>
      <c r="D61" s="18" t="s">
        <v>38</v>
      </c>
      <c r="E61" s="20" t="s">
        <v>278</v>
      </c>
      <c r="F61" s="18" t="s">
        <v>83</v>
      </c>
      <c r="G61" s="18" t="s">
        <v>52</v>
      </c>
      <c r="H61" s="18" t="s">
        <v>53</v>
      </c>
      <c r="I61" s="18">
        <f t="shared" si="12"/>
        <v>260</v>
      </c>
      <c r="J61" s="18">
        <v>260</v>
      </c>
      <c r="K61" s="18">
        <v>260</v>
      </c>
      <c r="L61" s="18"/>
      <c r="M61" s="27"/>
      <c r="N61" s="27"/>
      <c r="O61" s="18"/>
      <c r="P61" s="18"/>
      <c r="Q61" s="18"/>
      <c r="R61" s="18" t="s">
        <v>279</v>
      </c>
      <c r="S61" s="20" t="s">
        <v>280</v>
      </c>
      <c r="T61" s="18" t="s">
        <v>36</v>
      </c>
    </row>
    <row r="62" s="3" customFormat="1" ht="105" customHeight="1" spans="1:20">
      <c r="A62" s="16">
        <v>52</v>
      </c>
      <c r="B62" s="16"/>
      <c r="C62" s="18" t="s">
        <v>281</v>
      </c>
      <c r="D62" s="18" t="s">
        <v>38</v>
      </c>
      <c r="E62" s="20" t="s">
        <v>282</v>
      </c>
      <c r="F62" s="18" t="s">
        <v>283</v>
      </c>
      <c r="G62" s="18" t="s">
        <v>284</v>
      </c>
      <c r="H62" s="18" t="s">
        <v>53</v>
      </c>
      <c r="I62" s="18">
        <f t="shared" si="12"/>
        <v>85</v>
      </c>
      <c r="J62" s="18">
        <v>85</v>
      </c>
      <c r="K62" s="18">
        <v>85</v>
      </c>
      <c r="L62" s="18"/>
      <c r="M62" s="27"/>
      <c r="N62" s="27"/>
      <c r="O62" s="18"/>
      <c r="P62" s="18"/>
      <c r="Q62" s="18"/>
      <c r="R62" s="18" t="s">
        <v>285</v>
      </c>
      <c r="S62" s="20" t="s">
        <v>286</v>
      </c>
      <c r="T62" s="18" t="s">
        <v>36</v>
      </c>
    </row>
    <row r="63" s="3" customFormat="1" ht="94.5" spans="1:20">
      <c r="A63" s="16">
        <v>53</v>
      </c>
      <c r="B63" s="16"/>
      <c r="C63" s="18" t="s">
        <v>287</v>
      </c>
      <c r="D63" s="18" t="s">
        <v>38</v>
      </c>
      <c r="E63" s="20" t="s">
        <v>288</v>
      </c>
      <c r="F63" s="18" t="s">
        <v>289</v>
      </c>
      <c r="G63" s="18" t="s">
        <v>290</v>
      </c>
      <c r="H63" s="18" t="s">
        <v>53</v>
      </c>
      <c r="I63" s="18">
        <f t="shared" si="12"/>
        <v>84</v>
      </c>
      <c r="J63" s="18">
        <v>84</v>
      </c>
      <c r="K63" s="18">
        <v>84</v>
      </c>
      <c r="L63" s="18"/>
      <c r="M63" s="27"/>
      <c r="N63" s="27"/>
      <c r="O63" s="18"/>
      <c r="P63" s="18"/>
      <c r="Q63" s="18"/>
      <c r="R63" s="18" t="s">
        <v>291</v>
      </c>
      <c r="S63" s="20" t="s">
        <v>292</v>
      </c>
      <c r="T63" s="18" t="s">
        <v>36</v>
      </c>
    </row>
    <row r="64" s="3" customFormat="1" ht="153" customHeight="1" spans="1:20">
      <c r="A64" s="16">
        <v>54</v>
      </c>
      <c r="B64" s="16"/>
      <c r="C64" s="18" t="s">
        <v>293</v>
      </c>
      <c r="D64" s="18" t="s">
        <v>29</v>
      </c>
      <c r="E64" s="20" t="s">
        <v>294</v>
      </c>
      <c r="F64" s="18" t="s">
        <v>283</v>
      </c>
      <c r="G64" s="18" t="s">
        <v>260</v>
      </c>
      <c r="H64" s="18" t="s">
        <v>53</v>
      </c>
      <c r="I64" s="18">
        <f t="shared" si="12"/>
        <v>130</v>
      </c>
      <c r="J64" s="18">
        <v>130</v>
      </c>
      <c r="K64" s="18">
        <v>130</v>
      </c>
      <c r="L64" s="18"/>
      <c r="M64" s="27"/>
      <c r="N64" s="27"/>
      <c r="O64" s="18"/>
      <c r="P64" s="18"/>
      <c r="Q64" s="18"/>
      <c r="R64" s="18" t="s">
        <v>295</v>
      </c>
      <c r="S64" s="20" t="s">
        <v>296</v>
      </c>
      <c r="T64" s="18" t="s">
        <v>36</v>
      </c>
    </row>
    <row r="65" s="3" customFormat="1" ht="378" spans="1:20">
      <c r="A65" s="16">
        <v>55</v>
      </c>
      <c r="B65" s="16"/>
      <c r="C65" s="18" t="s">
        <v>297</v>
      </c>
      <c r="D65" s="18" t="s">
        <v>29</v>
      </c>
      <c r="E65" s="20" t="s">
        <v>298</v>
      </c>
      <c r="F65" s="18" t="s">
        <v>90</v>
      </c>
      <c r="G65" s="18" t="s">
        <v>147</v>
      </c>
      <c r="H65" s="18" t="s">
        <v>90</v>
      </c>
      <c r="I65" s="18">
        <f t="shared" si="12"/>
        <v>1000</v>
      </c>
      <c r="J65" s="18"/>
      <c r="K65" s="18"/>
      <c r="L65" s="18"/>
      <c r="M65" s="16"/>
      <c r="N65" s="16"/>
      <c r="O65" s="18"/>
      <c r="P65" s="18"/>
      <c r="Q65" s="18">
        <v>1000</v>
      </c>
      <c r="R65" s="18" t="s">
        <v>299</v>
      </c>
      <c r="S65" s="20" t="s">
        <v>300</v>
      </c>
      <c r="T65" s="18"/>
    </row>
    <row r="66" s="3" customFormat="1" ht="378" spans="1:20">
      <c r="A66" s="16">
        <v>56</v>
      </c>
      <c r="B66" s="16"/>
      <c r="C66" s="18" t="s">
        <v>301</v>
      </c>
      <c r="D66" s="18" t="s">
        <v>38</v>
      </c>
      <c r="E66" s="20" t="s">
        <v>302</v>
      </c>
      <c r="F66" s="18" t="s">
        <v>303</v>
      </c>
      <c r="G66" s="18" t="s">
        <v>304</v>
      </c>
      <c r="H66" s="18" t="s">
        <v>90</v>
      </c>
      <c r="I66" s="18">
        <f t="shared" si="12"/>
        <v>100</v>
      </c>
      <c r="J66" s="18"/>
      <c r="K66" s="18"/>
      <c r="L66" s="18"/>
      <c r="M66" s="27"/>
      <c r="N66" s="27"/>
      <c r="O66" s="18"/>
      <c r="P66" s="18"/>
      <c r="Q66" s="18">
        <v>100</v>
      </c>
      <c r="R66" s="18" t="s">
        <v>168</v>
      </c>
      <c r="S66" s="20" t="s">
        <v>305</v>
      </c>
      <c r="T66" s="18"/>
    </row>
    <row r="67" s="3" customFormat="1" ht="126" spans="1:20">
      <c r="A67" s="16">
        <v>57</v>
      </c>
      <c r="B67" s="16"/>
      <c r="C67" s="18" t="s">
        <v>306</v>
      </c>
      <c r="D67" s="18" t="s">
        <v>29</v>
      </c>
      <c r="E67" s="20" t="s">
        <v>307</v>
      </c>
      <c r="F67" s="18" t="s">
        <v>308</v>
      </c>
      <c r="G67" s="18" t="s">
        <v>147</v>
      </c>
      <c r="H67" s="18" t="s">
        <v>135</v>
      </c>
      <c r="I67" s="18">
        <f t="shared" si="12"/>
        <v>350</v>
      </c>
      <c r="J67" s="18"/>
      <c r="K67" s="18"/>
      <c r="L67" s="18"/>
      <c r="M67" s="18"/>
      <c r="N67" s="18"/>
      <c r="O67" s="18"/>
      <c r="P67" s="18"/>
      <c r="Q67" s="18">
        <v>350</v>
      </c>
      <c r="R67" s="18"/>
      <c r="S67" s="20"/>
      <c r="T67" s="18" t="s">
        <v>36</v>
      </c>
    </row>
    <row r="68" s="3" customFormat="1" ht="199" customHeight="1" spans="1:20">
      <c r="A68" s="16">
        <v>58</v>
      </c>
      <c r="B68" s="16"/>
      <c r="C68" s="18" t="s">
        <v>309</v>
      </c>
      <c r="D68" s="18" t="s">
        <v>29</v>
      </c>
      <c r="E68" s="20" t="s">
        <v>310</v>
      </c>
      <c r="F68" s="18" t="s">
        <v>311</v>
      </c>
      <c r="G68" s="16">
        <v>2024</v>
      </c>
      <c r="H68" s="16" t="s">
        <v>253</v>
      </c>
      <c r="I68" s="18">
        <v>170</v>
      </c>
      <c r="J68" s="18">
        <v>170</v>
      </c>
      <c r="K68" s="18">
        <v>170</v>
      </c>
      <c r="L68" s="18"/>
      <c r="M68" s="27"/>
      <c r="N68" s="27"/>
      <c r="O68" s="18"/>
      <c r="P68" s="18"/>
      <c r="Q68" s="18"/>
      <c r="R68" s="18"/>
      <c r="S68" s="20"/>
      <c r="T68" s="18"/>
    </row>
    <row r="69" s="3" customFormat="1" ht="88" customHeight="1" spans="1:20">
      <c r="A69" s="16" t="s">
        <v>312</v>
      </c>
      <c r="B69" s="18" t="s">
        <v>313</v>
      </c>
      <c r="C69" s="18"/>
      <c r="D69" s="18"/>
      <c r="E69" s="20"/>
      <c r="F69" s="18"/>
      <c r="G69" s="18"/>
      <c r="H69" s="21"/>
      <c r="I69" s="16">
        <f t="shared" ref="I69:K69" si="13">SUM(I70:I73)</f>
        <v>180</v>
      </c>
      <c r="J69" s="16">
        <f t="shared" si="13"/>
        <v>180</v>
      </c>
      <c r="K69" s="16">
        <f t="shared" si="13"/>
        <v>90</v>
      </c>
      <c r="L69" s="16"/>
      <c r="M69" s="16"/>
      <c r="N69" s="16"/>
      <c r="O69" s="16"/>
      <c r="P69" s="16"/>
      <c r="Q69" s="16"/>
      <c r="R69" s="18"/>
      <c r="S69" s="20"/>
      <c r="T69" s="18"/>
    </row>
    <row r="70" s="3" customFormat="1" ht="110" customHeight="1" spans="1:20">
      <c r="A70" s="16">
        <v>59</v>
      </c>
      <c r="B70" s="16"/>
      <c r="C70" s="18" t="s">
        <v>314</v>
      </c>
      <c r="D70" s="18" t="s">
        <v>38</v>
      </c>
      <c r="E70" s="20" t="s">
        <v>315</v>
      </c>
      <c r="F70" s="18" t="s">
        <v>146</v>
      </c>
      <c r="G70" s="18" t="s">
        <v>147</v>
      </c>
      <c r="H70" s="18" t="s">
        <v>316</v>
      </c>
      <c r="I70" s="18">
        <v>45</v>
      </c>
      <c r="J70" s="18">
        <v>45</v>
      </c>
      <c r="K70" s="18">
        <v>45</v>
      </c>
      <c r="L70" s="18"/>
      <c r="M70" s="18"/>
      <c r="N70" s="18"/>
      <c r="O70" s="18"/>
      <c r="P70" s="18"/>
      <c r="Q70" s="18"/>
      <c r="R70" s="18"/>
      <c r="S70" s="20"/>
      <c r="T70" s="18"/>
    </row>
    <row r="71" s="3" customFormat="1" ht="120" customHeight="1" spans="1:20">
      <c r="A71" s="16">
        <v>60</v>
      </c>
      <c r="B71" s="16"/>
      <c r="C71" s="18" t="s">
        <v>317</v>
      </c>
      <c r="D71" s="18" t="s">
        <v>38</v>
      </c>
      <c r="E71" s="20" t="s">
        <v>315</v>
      </c>
      <c r="F71" s="18" t="s">
        <v>146</v>
      </c>
      <c r="G71" s="18" t="s">
        <v>147</v>
      </c>
      <c r="H71" s="18" t="s">
        <v>316</v>
      </c>
      <c r="I71" s="18">
        <v>45</v>
      </c>
      <c r="J71" s="18">
        <v>45</v>
      </c>
      <c r="K71" s="18">
        <v>45</v>
      </c>
      <c r="L71" s="18"/>
      <c r="M71" s="18"/>
      <c r="N71" s="18"/>
      <c r="O71" s="18"/>
      <c r="P71" s="18"/>
      <c r="Q71" s="18"/>
      <c r="R71" s="18"/>
      <c r="S71" s="20"/>
      <c r="T71" s="18"/>
    </row>
    <row r="72" s="3" customFormat="1" ht="133" customHeight="1" spans="1:20">
      <c r="A72" s="16">
        <v>61</v>
      </c>
      <c r="B72" s="16"/>
      <c r="C72" s="18" t="s">
        <v>318</v>
      </c>
      <c r="D72" s="18" t="s">
        <v>38</v>
      </c>
      <c r="E72" s="20" t="s">
        <v>315</v>
      </c>
      <c r="F72" s="18" t="s">
        <v>146</v>
      </c>
      <c r="G72" s="18" t="s">
        <v>147</v>
      </c>
      <c r="H72" s="18" t="s">
        <v>316</v>
      </c>
      <c r="I72" s="18">
        <v>45</v>
      </c>
      <c r="J72" s="18">
        <v>45</v>
      </c>
      <c r="K72" s="31"/>
      <c r="L72" s="18"/>
      <c r="M72" s="18"/>
      <c r="N72" s="18"/>
      <c r="O72" s="18"/>
      <c r="P72" s="18"/>
      <c r="Q72" s="18">
        <v>45</v>
      </c>
      <c r="R72" s="18"/>
      <c r="S72" s="20"/>
      <c r="T72" s="18"/>
    </row>
    <row r="73" s="3" customFormat="1" ht="129" customHeight="1" spans="1:20">
      <c r="A73" s="16">
        <v>62</v>
      </c>
      <c r="B73" s="16"/>
      <c r="C73" s="18" t="s">
        <v>319</v>
      </c>
      <c r="D73" s="18" t="s">
        <v>38</v>
      </c>
      <c r="E73" s="20" t="s">
        <v>315</v>
      </c>
      <c r="F73" s="18" t="s">
        <v>146</v>
      </c>
      <c r="G73" s="18" t="s">
        <v>147</v>
      </c>
      <c r="H73" s="18" t="s">
        <v>316</v>
      </c>
      <c r="I73" s="18">
        <v>45</v>
      </c>
      <c r="J73" s="18">
        <v>45</v>
      </c>
      <c r="K73" s="31"/>
      <c r="L73" s="18"/>
      <c r="M73" s="18"/>
      <c r="N73" s="18"/>
      <c r="O73" s="18"/>
      <c r="P73" s="18"/>
      <c r="Q73" s="18">
        <v>45</v>
      </c>
      <c r="R73" s="18"/>
      <c r="S73" s="20"/>
      <c r="T73" s="18"/>
    </row>
    <row r="74" s="3" customFormat="1" ht="136" customHeight="1" spans="1:20">
      <c r="A74" s="16" t="s">
        <v>320</v>
      </c>
      <c r="B74" s="18" t="s">
        <v>321</v>
      </c>
      <c r="C74" s="18"/>
      <c r="D74" s="18"/>
      <c r="E74" s="20"/>
      <c r="F74" s="18"/>
      <c r="G74" s="18"/>
      <c r="H74" s="18"/>
      <c r="I74" s="16">
        <f t="shared" ref="I74:L74" si="14">SUM(I75:I80)</f>
        <v>2080</v>
      </c>
      <c r="J74" s="16">
        <f t="shared" si="14"/>
        <v>100</v>
      </c>
      <c r="K74" s="16">
        <f t="shared" si="14"/>
        <v>100</v>
      </c>
      <c r="L74" s="16">
        <f t="shared" si="14"/>
        <v>0</v>
      </c>
      <c r="M74" s="16"/>
      <c r="N74" s="16"/>
      <c r="O74" s="16"/>
      <c r="P74" s="16"/>
      <c r="Q74" s="16">
        <f>SUM(Q75:Q80)</f>
        <v>1980</v>
      </c>
      <c r="R74" s="18"/>
      <c r="S74" s="20"/>
      <c r="T74" s="18"/>
    </row>
    <row r="75" s="3" customFormat="1" ht="240" customHeight="1" spans="1:20">
      <c r="A75" s="16">
        <v>63</v>
      </c>
      <c r="B75" s="16"/>
      <c r="C75" s="18" t="s">
        <v>322</v>
      </c>
      <c r="D75" s="18" t="s">
        <v>323</v>
      </c>
      <c r="E75" s="20" t="s">
        <v>324</v>
      </c>
      <c r="F75" s="18" t="s">
        <v>325</v>
      </c>
      <c r="G75" s="18" t="s">
        <v>147</v>
      </c>
      <c r="H75" s="18" t="s">
        <v>97</v>
      </c>
      <c r="I75" s="18">
        <f t="shared" ref="I75:I78" si="15">J75+Q75+P75+O75</f>
        <v>100</v>
      </c>
      <c r="J75" s="18">
        <v>100</v>
      </c>
      <c r="K75" s="18">
        <v>100</v>
      </c>
      <c r="L75" s="18"/>
      <c r="M75" s="27"/>
      <c r="N75" s="27"/>
      <c r="O75" s="18"/>
      <c r="P75" s="18"/>
      <c r="Q75" s="18"/>
      <c r="R75" s="18"/>
      <c r="S75" s="20"/>
      <c r="T75" s="18"/>
    </row>
    <row r="76" s="3" customFormat="1" ht="230" customHeight="1" spans="1:20">
      <c r="A76" s="16">
        <v>64</v>
      </c>
      <c r="B76" s="16"/>
      <c r="C76" s="18" t="s">
        <v>326</v>
      </c>
      <c r="D76" s="18" t="s">
        <v>38</v>
      </c>
      <c r="E76" s="20" t="s">
        <v>327</v>
      </c>
      <c r="F76" s="18" t="s">
        <v>328</v>
      </c>
      <c r="G76" s="18" t="s">
        <v>304</v>
      </c>
      <c r="H76" s="18" t="s">
        <v>90</v>
      </c>
      <c r="I76" s="18">
        <f t="shared" si="15"/>
        <v>300</v>
      </c>
      <c r="J76" s="18"/>
      <c r="K76" s="18"/>
      <c r="L76" s="18"/>
      <c r="M76" s="27"/>
      <c r="N76" s="27"/>
      <c r="O76" s="18"/>
      <c r="P76" s="18"/>
      <c r="Q76" s="18">
        <v>300</v>
      </c>
      <c r="R76" s="18" t="s">
        <v>329</v>
      </c>
      <c r="S76" s="20" t="s">
        <v>330</v>
      </c>
      <c r="T76" s="18"/>
    </row>
    <row r="77" s="3" customFormat="1" ht="161" customHeight="1" spans="1:20">
      <c r="A77" s="16">
        <v>65</v>
      </c>
      <c r="B77" s="16"/>
      <c r="C77" s="18" t="s">
        <v>331</v>
      </c>
      <c r="D77" s="18" t="s">
        <v>38</v>
      </c>
      <c r="E77" s="20" t="s">
        <v>332</v>
      </c>
      <c r="F77" s="18" t="s">
        <v>333</v>
      </c>
      <c r="G77" s="18" t="s">
        <v>304</v>
      </c>
      <c r="H77" s="18" t="s">
        <v>90</v>
      </c>
      <c r="I77" s="18">
        <f t="shared" si="15"/>
        <v>150</v>
      </c>
      <c r="J77" s="18"/>
      <c r="K77" s="18"/>
      <c r="L77" s="18"/>
      <c r="M77" s="18"/>
      <c r="N77" s="18"/>
      <c r="O77" s="18"/>
      <c r="P77" s="18"/>
      <c r="Q77" s="18">
        <v>150</v>
      </c>
      <c r="R77" s="18" t="s">
        <v>334</v>
      </c>
      <c r="S77" s="20" t="s">
        <v>335</v>
      </c>
      <c r="T77" s="18"/>
    </row>
    <row r="78" s="7" customFormat="1" ht="234" customHeight="1" spans="1:20">
      <c r="A78" s="16">
        <v>66</v>
      </c>
      <c r="B78" s="18"/>
      <c r="C78" s="18" t="s">
        <v>336</v>
      </c>
      <c r="D78" s="18" t="s">
        <v>38</v>
      </c>
      <c r="E78" s="20" t="s">
        <v>337</v>
      </c>
      <c r="F78" s="18" t="s">
        <v>338</v>
      </c>
      <c r="G78" s="18">
        <v>2024</v>
      </c>
      <c r="H78" s="18" t="s">
        <v>158</v>
      </c>
      <c r="I78" s="18">
        <f t="shared" si="15"/>
        <v>90</v>
      </c>
      <c r="J78" s="18"/>
      <c r="K78" s="18"/>
      <c r="L78" s="18"/>
      <c r="M78" s="18"/>
      <c r="N78" s="18"/>
      <c r="O78" s="18"/>
      <c r="P78" s="18"/>
      <c r="Q78" s="18">
        <v>90</v>
      </c>
      <c r="R78" s="18" t="s">
        <v>339</v>
      </c>
      <c r="S78" s="20" t="s">
        <v>36</v>
      </c>
      <c r="T78" s="18" t="s">
        <v>36</v>
      </c>
    </row>
    <row r="79" s="7" customFormat="1" ht="126" customHeight="1" spans="1:20">
      <c r="A79" s="16">
        <v>67</v>
      </c>
      <c r="B79" s="18"/>
      <c r="C79" s="18" t="s">
        <v>340</v>
      </c>
      <c r="D79" s="18" t="s">
        <v>38</v>
      </c>
      <c r="E79" s="20" t="s">
        <v>341</v>
      </c>
      <c r="F79" s="18" t="s">
        <v>342</v>
      </c>
      <c r="G79" s="18" t="s">
        <v>147</v>
      </c>
      <c r="H79" s="18" t="s">
        <v>158</v>
      </c>
      <c r="I79" s="18">
        <v>1200</v>
      </c>
      <c r="J79" s="18"/>
      <c r="K79" s="18"/>
      <c r="L79" s="18"/>
      <c r="M79" s="18"/>
      <c r="N79" s="18"/>
      <c r="O79" s="18"/>
      <c r="P79" s="18"/>
      <c r="Q79" s="18">
        <v>1200</v>
      </c>
      <c r="R79" s="18"/>
      <c r="S79" s="20"/>
      <c r="T79" s="18"/>
    </row>
    <row r="80" s="7" customFormat="1" ht="297" customHeight="1" spans="1:20">
      <c r="A80" s="16">
        <v>68</v>
      </c>
      <c r="B80" s="18"/>
      <c r="C80" s="18" t="s">
        <v>343</v>
      </c>
      <c r="D80" s="18" t="s">
        <v>38</v>
      </c>
      <c r="E80" s="20" t="s">
        <v>344</v>
      </c>
      <c r="F80" s="18" t="s">
        <v>342</v>
      </c>
      <c r="G80" s="18">
        <v>2024</v>
      </c>
      <c r="H80" s="18" t="s">
        <v>158</v>
      </c>
      <c r="I80" s="18">
        <f t="shared" ref="I80:I88" si="16">J80+Q80+P80+O80</f>
        <v>240</v>
      </c>
      <c r="J80" s="18"/>
      <c r="K80" s="18"/>
      <c r="L80" s="18"/>
      <c r="M80" s="18"/>
      <c r="N80" s="18"/>
      <c r="O80" s="18"/>
      <c r="P80" s="18"/>
      <c r="Q80" s="18">
        <v>240</v>
      </c>
      <c r="R80" s="18" t="s">
        <v>345</v>
      </c>
      <c r="S80" s="20" t="s">
        <v>36</v>
      </c>
      <c r="T80" s="18" t="s">
        <v>36</v>
      </c>
    </row>
    <row r="81" s="3" customFormat="1" ht="103" customHeight="1" spans="1:20">
      <c r="A81" s="16" t="s">
        <v>346</v>
      </c>
      <c r="B81" s="18" t="s">
        <v>347</v>
      </c>
      <c r="C81" s="18"/>
      <c r="D81" s="18"/>
      <c r="E81" s="20"/>
      <c r="F81" s="18"/>
      <c r="G81" s="18"/>
      <c r="H81" s="18"/>
      <c r="I81" s="16">
        <f t="shared" ref="I81:Q81" si="17">I82+I95+I96+I98+I102</f>
        <v>4195.374407</v>
      </c>
      <c r="J81" s="16">
        <f t="shared" si="17"/>
        <v>1617</v>
      </c>
      <c r="K81" s="16">
        <f t="shared" si="17"/>
        <v>300</v>
      </c>
      <c r="L81" s="16">
        <f t="shared" si="17"/>
        <v>1317</v>
      </c>
      <c r="M81" s="16">
        <f t="shared" si="17"/>
        <v>0</v>
      </c>
      <c r="N81" s="16">
        <f t="shared" si="17"/>
        <v>0</v>
      </c>
      <c r="O81" s="16">
        <f t="shared" si="17"/>
        <v>0</v>
      </c>
      <c r="P81" s="16">
        <f t="shared" si="17"/>
        <v>0</v>
      </c>
      <c r="Q81" s="16">
        <f t="shared" si="17"/>
        <v>2578.374407</v>
      </c>
      <c r="R81" s="18"/>
      <c r="S81" s="20"/>
      <c r="T81" s="18"/>
    </row>
    <row r="82" s="3" customFormat="1" ht="105" customHeight="1" spans="1:20">
      <c r="A82" s="16" t="s">
        <v>26</v>
      </c>
      <c r="B82" s="18" t="s">
        <v>348</v>
      </c>
      <c r="C82" s="18"/>
      <c r="D82" s="18"/>
      <c r="E82" s="20"/>
      <c r="F82" s="18"/>
      <c r="G82" s="18"/>
      <c r="H82" s="18"/>
      <c r="I82" s="16">
        <f t="shared" ref="I82:L82" si="18">SUM(I83:I94)</f>
        <v>1017</v>
      </c>
      <c r="J82" s="16">
        <f t="shared" si="18"/>
        <v>1017</v>
      </c>
      <c r="K82" s="16"/>
      <c r="L82" s="16">
        <f t="shared" si="18"/>
        <v>1017</v>
      </c>
      <c r="M82" s="16"/>
      <c r="N82" s="16"/>
      <c r="O82" s="16"/>
      <c r="P82" s="16"/>
      <c r="Q82" s="16"/>
      <c r="R82" s="18"/>
      <c r="S82" s="20"/>
      <c r="T82" s="18"/>
    </row>
    <row r="83" s="3" customFormat="1" ht="126" spans="1:20">
      <c r="A83" s="16">
        <v>69</v>
      </c>
      <c r="B83" s="21"/>
      <c r="C83" s="18" t="s">
        <v>349</v>
      </c>
      <c r="D83" s="18" t="s">
        <v>38</v>
      </c>
      <c r="E83" s="20" t="s">
        <v>350</v>
      </c>
      <c r="F83" s="18" t="s">
        <v>97</v>
      </c>
      <c r="G83" s="18" t="s">
        <v>147</v>
      </c>
      <c r="H83" s="18" t="s">
        <v>97</v>
      </c>
      <c r="I83" s="18">
        <f t="shared" si="16"/>
        <v>32.5</v>
      </c>
      <c r="J83" s="18">
        <f t="shared" ref="J83:J88" si="19">SUM(K83:L83)</f>
        <v>32.5</v>
      </c>
      <c r="K83" s="18"/>
      <c r="L83" s="18">
        <v>32.5</v>
      </c>
      <c r="M83" s="18"/>
      <c r="N83" s="18"/>
      <c r="O83" s="18"/>
      <c r="P83" s="18"/>
      <c r="Q83" s="18"/>
      <c r="R83" s="18" t="s">
        <v>351</v>
      </c>
      <c r="S83" s="20"/>
      <c r="T83" s="18" t="s">
        <v>191</v>
      </c>
    </row>
    <row r="84" s="3" customFormat="1" ht="126" spans="1:20">
      <c r="A84" s="16">
        <v>70</v>
      </c>
      <c r="B84" s="21"/>
      <c r="C84" s="18" t="s">
        <v>352</v>
      </c>
      <c r="D84" s="18" t="s">
        <v>38</v>
      </c>
      <c r="E84" s="20" t="s">
        <v>353</v>
      </c>
      <c r="F84" s="18" t="s">
        <v>354</v>
      </c>
      <c r="G84" s="18" t="s">
        <v>147</v>
      </c>
      <c r="H84" s="18" t="s">
        <v>354</v>
      </c>
      <c r="I84" s="18">
        <f t="shared" si="16"/>
        <v>10.12</v>
      </c>
      <c r="J84" s="18">
        <f t="shared" si="19"/>
        <v>10.12</v>
      </c>
      <c r="K84" s="18"/>
      <c r="L84" s="18">
        <v>10.12</v>
      </c>
      <c r="M84" s="18"/>
      <c r="N84" s="18"/>
      <c r="O84" s="18"/>
      <c r="P84" s="18"/>
      <c r="Q84" s="18"/>
      <c r="R84" s="18" t="s">
        <v>355</v>
      </c>
      <c r="S84" s="20"/>
      <c r="T84" s="18" t="s">
        <v>191</v>
      </c>
    </row>
    <row r="85" s="3" customFormat="1" ht="161" customHeight="1" spans="1:20">
      <c r="A85" s="16">
        <v>71</v>
      </c>
      <c r="B85" s="21"/>
      <c r="C85" s="18" t="s">
        <v>356</v>
      </c>
      <c r="D85" s="18" t="s">
        <v>38</v>
      </c>
      <c r="E85" s="20" t="s">
        <v>353</v>
      </c>
      <c r="F85" s="18" t="s">
        <v>357</v>
      </c>
      <c r="G85" s="18" t="s">
        <v>147</v>
      </c>
      <c r="H85" s="18" t="s">
        <v>357</v>
      </c>
      <c r="I85" s="18">
        <f t="shared" si="16"/>
        <v>20.36</v>
      </c>
      <c r="J85" s="18">
        <f t="shared" si="19"/>
        <v>20.36</v>
      </c>
      <c r="K85" s="18"/>
      <c r="L85" s="18">
        <v>20.36</v>
      </c>
      <c r="M85" s="18"/>
      <c r="N85" s="18"/>
      <c r="O85" s="18"/>
      <c r="P85" s="18"/>
      <c r="Q85" s="18"/>
      <c r="R85" s="18" t="s">
        <v>177</v>
      </c>
      <c r="S85" s="20"/>
      <c r="T85" s="18" t="s">
        <v>191</v>
      </c>
    </row>
    <row r="86" s="3" customFormat="1" ht="142" customHeight="1" spans="1:20">
      <c r="A86" s="16">
        <v>72</v>
      </c>
      <c r="B86" s="16"/>
      <c r="C86" s="18" t="s">
        <v>358</v>
      </c>
      <c r="D86" s="18" t="s">
        <v>38</v>
      </c>
      <c r="E86" s="20" t="s">
        <v>353</v>
      </c>
      <c r="F86" s="18" t="s">
        <v>158</v>
      </c>
      <c r="G86" s="18" t="s">
        <v>147</v>
      </c>
      <c r="H86" s="18" t="s">
        <v>158</v>
      </c>
      <c r="I86" s="18">
        <f t="shared" si="16"/>
        <v>0.3</v>
      </c>
      <c r="J86" s="18">
        <f t="shared" si="19"/>
        <v>0.3</v>
      </c>
      <c r="K86" s="18"/>
      <c r="L86" s="18">
        <v>0.3</v>
      </c>
      <c r="M86" s="18"/>
      <c r="N86" s="18"/>
      <c r="O86" s="18"/>
      <c r="P86" s="18"/>
      <c r="Q86" s="18"/>
      <c r="R86" s="18" t="s">
        <v>210</v>
      </c>
      <c r="S86" s="20"/>
      <c r="T86" s="18" t="s">
        <v>191</v>
      </c>
    </row>
    <row r="87" s="3" customFormat="1" ht="183" customHeight="1" spans="1:20">
      <c r="A87" s="16">
        <v>73</v>
      </c>
      <c r="B87" s="16"/>
      <c r="C87" s="18" t="s">
        <v>359</v>
      </c>
      <c r="D87" s="18" t="s">
        <v>38</v>
      </c>
      <c r="E87" s="20" t="s">
        <v>353</v>
      </c>
      <c r="F87" s="18" t="s">
        <v>135</v>
      </c>
      <c r="G87" s="18" t="s">
        <v>147</v>
      </c>
      <c r="H87" s="18" t="s">
        <v>135</v>
      </c>
      <c r="I87" s="18">
        <f t="shared" si="16"/>
        <v>7.16</v>
      </c>
      <c r="J87" s="18">
        <f t="shared" si="19"/>
        <v>7.16</v>
      </c>
      <c r="K87" s="18"/>
      <c r="L87" s="18">
        <v>7.16</v>
      </c>
      <c r="M87" s="18"/>
      <c r="N87" s="18"/>
      <c r="O87" s="18"/>
      <c r="P87" s="18"/>
      <c r="Q87" s="18"/>
      <c r="R87" s="18" t="s">
        <v>360</v>
      </c>
      <c r="S87" s="20"/>
      <c r="T87" s="18" t="s">
        <v>191</v>
      </c>
    </row>
    <row r="88" s="3" customFormat="1" ht="191" customHeight="1" spans="1:20">
      <c r="A88" s="16">
        <v>74</v>
      </c>
      <c r="B88" s="16"/>
      <c r="C88" s="18" t="s">
        <v>361</v>
      </c>
      <c r="D88" s="18" t="s">
        <v>38</v>
      </c>
      <c r="E88" s="20" t="s">
        <v>353</v>
      </c>
      <c r="F88" s="18" t="s">
        <v>53</v>
      </c>
      <c r="G88" s="18" t="s">
        <v>147</v>
      </c>
      <c r="H88" s="18" t="s">
        <v>53</v>
      </c>
      <c r="I88" s="18">
        <f t="shared" si="16"/>
        <v>792.84</v>
      </c>
      <c r="J88" s="18">
        <f t="shared" si="19"/>
        <v>792.84</v>
      </c>
      <c r="K88" s="18"/>
      <c r="L88" s="18">
        <v>792.84</v>
      </c>
      <c r="M88" s="18"/>
      <c r="N88" s="18"/>
      <c r="O88" s="18"/>
      <c r="P88" s="18"/>
      <c r="Q88" s="18"/>
      <c r="R88" s="18" t="s">
        <v>362</v>
      </c>
      <c r="S88" s="20"/>
      <c r="T88" s="18" t="s">
        <v>191</v>
      </c>
    </row>
    <row r="89" s="3" customFormat="1" ht="185" customHeight="1" spans="1:20">
      <c r="A89" s="16">
        <v>75</v>
      </c>
      <c r="B89" s="16"/>
      <c r="C89" s="18" t="s">
        <v>363</v>
      </c>
      <c r="D89" s="18" t="s">
        <v>38</v>
      </c>
      <c r="E89" s="20" t="s">
        <v>353</v>
      </c>
      <c r="F89" s="18" t="s">
        <v>33</v>
      </c>
      <c r="G89" s="18" t="s">
        <v>147</v>
      </c>
      <c r="H89" s="18" t="s">
        <v>33</v>
      </c>
      <c r="I89" s="18">
        <v>120</v>
      </c>
      <c r="J89" s="18">
        <v>120</v>
      </c>
      <c r="K89" s="18"/>
      <c r="L89" s="18">
        <v>120</v>
      </c>
      <c r="M89" s="18"/>
      <c r="N89" s="18"/>
      <c r="O89" s="18"/>
      <c r="P89" s="18"/>
      <c r="Q89" s="18"/>
      <c r="R89" s="18" t="s">
        <v>364</v>
      </c>
      <c r="S89" s="20"/>
      <c r="T89" s="18" t="s">
        <v>191</v>
      </c>
    </row>
    <row r="90" s="3" customFormat="1" ht="165" customHeight="1" spans="1:20">
      <c r="A90" s="16">
        <v>76</v>
      </c>
      <c r="B90" s="16"/>
      <c r="C90" s="18" t="s">
        <v>365</v>
      </c>
      <c r="D90" s="18" t="s">
        <v>38</v>
      </c>
      <c r="E90" s="20" t="s">
        <v>353</v>
      </c>
      <c r="F90" s="18" t="s">
        <v>110</v>
      </c>
      <c r="G90" s="18" t="s">
        <v>147</v>
      </c>
      <c r="H90" s="18" t="s">
        <v>110</v>
      </c>
      <c r="I90" s="18">
        <f t="shared" ref="I90:I94" si="20">J90+Q90+P90+O90</f>
        <v>3</v>
      </c>
      <c r="J90" s="18">
        <f t="shared" ref="J90:J94" si="21">SUM(K90:L90)</f>
        <v>3</v>
      </c>
      <c r="K90" s="18"/>
      <c r="L90" s="18">
        <v>3</v>
      </c>
      <c r="M90" s="18"/>
      <c r="N90" s="18"/>
      <c r="O90" s="18"/>
      <c r="P90" s="18"/>
      <c r="Q90" s="18"/>
      <c r="R90" s="18" t="s">
        <v>79</v>
      </c>
      <c r="S90" s="20"/>
      <c r="T90" s="18" t="s">
        <v>191</v>
      </c>
    </row>
    <row r="91" s="3" customFormat="1" ht="168" customHeight="1" spans="1:20">
      <c r="A91" s="16">
        <v>77</v>
      </c>
      <c r="B91" s="16"/>
      <c r="C91" s="18" t="s">
        <v>366</v>
      </c>
      <c r="D91" s="18" t="s">
        <v>38</v>
      </c>
      <c r="E91" s="20" t="s">
        <v>353</v>
      </c>
      <c r="F91" s="18" t="s">
        <v>117</v>
      </c>
      <c r="G91" s="18" t="s">
        <v>147</v>
      </c>
      <c r="H91" s="18" t="s">
        <v>117</v>
      </c>
      <c r="I91" s="18">
        <f t="shared" si="20"/>
        <v>28</v>
      </c>
      <c r="J91" s="18">
        <f t="shared" si="21"/>
        <v>28</v>
      </c>
      <c r="K91" s="18"/>
      <c r="L91" s="18">
        <v>28</v>
      </c>
      <c r="M91" s="18"/>
      <c r="N91" s="18"/>
      <c r="O91" s="18"/>
      <c r="P91" s="18"/>
      <c r="Q91" s="18"/>
      <c r="R91" s="18" t="s">
        <v>367</v>
      </c>
      <c r="S91" s="20"/>
      <c r="T91" s="18" t="s">
        <v>191</v>
      </c>
    </row>
    <row r="92" s="3" customFormat="1" ht="153" customHeight="1" spans="1:20">
      <c r="A92" s="16">
        <v>78</v>
      </c>
      <c r="B92" s="16"/>
      <c r="C92" s="18" t="s">
        <v>368</v>
      </c>
      <c r="D92" s="18" t="s">
        <v>38</v>
      </c>
      <c r="E92" s="20" t="s">
        <v>353</v>
      </c>
      <c r="F92" s="18" t="s">
        <v>188</v>
      </c>
      <c r="G92" s="18" t="s">
        <v>147</v>
      </c>
      <c r="H92" s="18" t="s">
        <v>188</v>
      </c>
      <c r="I92" s="18">
        <f t="shared" si="20"/>
        <v>0.84</v>
      </c>
      <c r="J92" s="18">
        <f t="shared" si="21"/>
        <v>0.84</v>
      </c>
      <c r="K92" s="18"/>
      <c r="L92" s="18">
        <v>0.84</v>
      </c>
      <c r="M92" s="18"/>
      <c r="N92" s="18"/>
      <c r="O92" s="18"/>
      <c r="P92" s="18"/>
      <c r="Q92" s="18"/>
      <c r="R92" s="18" t="s">
        <v>204</v>
      </c>
      <c r="S92" s="20"/>
      <c r="T92" s="18" t="s">
        <v>191</v>
      </c>
    </row>
    <row r="93" s="3" customFormat="1" ht="153" customHeight="1" spans="1:20">
      <c r="A93" s="16">
        <v>79</v>
      </c>
      <c r="B93" s="16"/>
      <c r="C93" s="18" t="s">
        <v>369</v>
      </c>
      <c r="D93" s="18" t="s">
        <v>38</v>
      </c>
      <c r="E93" s="20" t="s">
        <v>353</v>
      </c>
      <c r="F93" s="18" t="s">
        <v>60</v>
      </c>
      <c r="G93" s="18" t="s">
        <v>147</v>
      </c>
      <c r="H93" s="18" t="s">
        <v>60</v>
      </c>
      <c r="I93" s="18">
        <f t="shared" si="20"/>
        <v>0.9</v>
      </c>
      <c r="J93" s="18">
        <f t="shared" si="21"/>
        <v>0.9</v>
      </c>
      <c r="K93" s="18"/>
      <c r="L93" s="18">
        <v>0.9</v>
      </c>
      <c r="M93" s="18"/>
      <c r="N93" s="18"/>
      <c r="O93" s="18"/>
      <c r="P93" s="18"/>
      <c r="Q93" s="18"/>
      <c r="R93" s="18" t="s">
        <v>204</v>
      </c>
      <c r="S93" s="20"/>
      <c r="T93" s="18" t="s">
        <v>191</v>
      </c>
    </row>
    <row r="94" s="3" customFormat="1" ht="151" customHeight="1" spans="1:20">
      <c r="A94" s="16">
        <v>80</v>
      </c>
      <c r="B94" s="16"/>
      <c r="C94" s="18" t="s">
        <v>370</v>
      </c>
      <c r="D94" s="18" t="s">
        <v>38</v>
      </c>
      <c r="E94" s="20" t="s">
        <v>353</v>
      </c>
      <c r="F94" s="18" t="s">
        <v>90</v>
      </c>
      <c r="G94" s="18" t="s">
        <v>147</v>
      </c>
      <c r="H94" s="18" t="s">
        <v>90</v>
      </c>
      <c r="I94" s="18">
        <f t="shared" si="20"/>
        <v>0.98</v>
      </c>
      <c r="J94" s="18">
        <f t="shared" si="21"/>
        <v>0.98</v>
      </c>
      <c r="K94" s="18"/>
      <c r="L94" s="18">
        <v>0.98</v>
      </c>
      <c r="M94" s="18"/>
      <c r="N94" s="18"/>
      <c r="O94" s="18"/>
      <c r="P94" s="18"/>
      <c r="Q94" s="18"/>
      <c r="R94" s="18" t="s">
        <v>204</v>
      </c>
      <c r="S94" s="20"/>
      <c r="T94" s="18" t="s">
        <v>191</v>
      </c>
    </row>
    <row r="95" s="3" customFormat="1" ht="33.75" spans="1:20">
      <c r="A95" s="16" t="s">
        <v>214</v>
      </c>
      <c r="B95" s="16" t="s">
        <v>371</v>
      </c>
      <c r="C95" s="18"/>
      <c r="D95" s="18"/>
      <c r="E95" s="20"/>
      <c r="F95" s="18"/>
      <c r="G95" s="18"/>
      <c r="H95" s="18"/>
      <c r="I95" s="18"/>
      <c r="J95" s="18"/>
      <c r="K95" s="18"/>
      <c r="L95" s="18"/>
      <c r="M95" s="27"/>
      <c r="N95" s="27"/>
      <c r="O95" s="18"/>
      <c r="P95" s="18"/>
      <c r="Q95" s="18"/>
      <c r="R95" s="18"/>
      <c r="S95" s="20"/>
      <c r="T95" s="18"/>
    </row>
    <row r="96" s="3" customFormat="1" ht="63" spans="1:20">
      <c r="A96" s="16" t="s">
        <v>239</v>
      </c>
      <c r="B96" s="18" t="s">
        <v>372</v>
      </c>
      <c r="C96" s="18"/>
      <c r="D96" s="18"/>
      <c r="E96" s="20"/>
      <c r="F96" s="18"/>
      <c r="G96" s="18"/>
      <c r="H96" s="18"/>
      <c r="I96" s="16">
        <f t="shared" ref="I96:L96" si="22">I97</f>
        <v>678.374407</v>
      </c>
      <c r="J96" s="16">
        <f t="shared" si="22"/>
        <v>600</v>
      </c>
      <c r="K96" s="16">
        <f t="shared" si="22"/>
        <v>300</v>
      </c>
      <c r="L96" s="16">
        <f t="shared" si="22"/>
        <v>300</v>
      </c>
      <c r="M96" s="16"/>
      <c r="N96" s="16"/>
      <c r="O96" s="16"/>
      <c r="P96" s="16"/>
      <c r="Q96" s="16">
        <v>78.374407</v>
      </c>
      <c r="R96" s="18"/>
      <c r="S96" s="20"/>
      <c r="T96" s="18"/>
    </row>
    <row r="97" s="3" customFormat="1" ht="33.75" spans="1:20">
      <c r="A97" s="18">
        <v>81</v>
      </c>
      <c r="B97" s="18" t="s">
        <v>373</v>
      </c>
      <c r="C97" s="18" t="s">
        <v>374</v>
      </c>
      <c r="D97" s="18" t="s">
        <v>38</v>
      </c>
      <c r="E97" s="20" t="s">
        <v>375</v>
      </c>
      <c r="F97" s="18" t="s">
        <v>146</v>
      </c>
      <c r="G97" s="18" t="s">
        <v>147</v>
      </c>
      <c r="H97" s="18" t="s">
        <v>376</v>
      </c>
      <c r="I97" s="18">
        <f>J97+Q97+P97+O97</f>
        <v>678.374407</v>
      </c>
      <c r="J97" s="18">
        <f>SUM(K97:L97)</f>
        <v>600</v>
      </c>
      <c r="K97" s="18">
        <v>300</v>
      </c>
      <c r="L97" s="18">
        <v>300</v>
      </c>
      <c r="M97" s="18"/>
      <c r="N97" s="18"/>
      <c r="O97" s="18"/>
      <c r="P97" s="18"/>
      <c r="Q97" s="16">
        <v>78.374407</v>
      </c>
      <c r="R97" s="18" t="s">
        <v>377</v>
      </c>
      <c r="S97" s="20"/>
      <c r="T97" s="18"/>
    </row>
    <row r="98" s="3" customFormat="1" ht="84" customHeight="1" spans="1:20">
      <c r="A98" s="16" t="s">
        <v>312</v>
      </c>
      <c r="B98" s="18" t="s">
        <v>378</v>
      </c>
      <c r="C98" s="18"/>
      <c r="D98" s="18"/>
      <c r="E98" s="20"/>
      <c r="F98" s="18"/>
      <c r="G98" s="18"/>
      <c r="H98" s="18"/>
      <c r="I98" s="16">
        <f>SUM(I99:I101)</f>
        <v>2500</v>
      </c>
      <c r="J98" s="16"/>
      <c r="K98" s="16"/>
      <c r="L98" s="16"/>
      <c r="M98" s="16"/>
      <c r="N98" s="16"/>
      <c r="O98" s="16"/>
      <c r="P98" s="16"/>
      <c r="Q98" s="16">
        <f>SUM(Q99:Q101)</f>
        <v>2500</v>
      </c>
      <c r="R98" s="18"/>
      <c r="S98" s="20"/>
      <c r="T98" s="18"/>
    </row>
    <row r="99" s="3" customFormat="1" ht="106" customHeight="1" spans="1:20">
      <c r="A99" s="16">
        <v>82</v>
      </c>
      <c r="B99" s="16"/>
      <c r="C99" s="18" t="s">
        <v>379</v>
      </c>
      <c r="D99" s="18"/>
      <c r="E99" s="20" t="s">
        <v>380</v>
      </c>
      <c r="F99" s="18" t="s">
        <v>381</v>
      </c>
      <c r="G99" s="18" t="s">
        <v>147</v>
      </c>
      <c r="H99" s="18" t="s">
        <v>97</v>
      </c>
      <c r="I99" s="18">
        <v>300</v>
      </c>
      <c r="J99" s="18"/>
      <c r="K99" s="18"/>
      <c r="L99" s="18"/>
      <c r="M99" s="27"/>
      <c r="N99" s="27"/>
      <c r="O99" s="18"/>
      <c r="P99" s="18"/>
      <c r="Q99" s="18">
        <v>300</v>
      </c>
      <c r="R99" s="18"/>
      <c r="S99" s="20"/>
      <c r="T99" s="18"/>
    </row>
    <row r="100" s="3" customFormat="1" ht="106" customHeight="1" spans="1:20">
      <c r="A100" s="16">
        <v>83</v>
      </c>
      <c r="B100" s="16"/>
      <c r="C100" s="18" t="s">
        <v>382</v>
      </c>
      <c r="D100" s="18"/>
      <c r="E100" s="20" t="s">
        <v>383</v>
      </c>
      <c r="F100" s="18" t="s">
        <v>110</v>
      </c>
      <c r="G100" s="18" t="s">
        <v>147</v>
      </c>
      <c r="H100" s="18" t="s">
        <v>110</v>
      </c>
      <c r="I100" s="18">
        <v>200</v>
      </c>
      <c r="J100" s="18"/>
      <c r="K100" s="18"/>
      <c r="L100" s="18"/>
      <c r="M100" s="27"/>
      <c r="N100" s="27"/>
      <c r="O100" s="18"/>
      <c r="P100" s="18"/>
      <c r="Q100" s="18">
        <v>200</v>
      </c>
      <c r="R100" s="18"/>
      <c r="S100" s="20"/>
      <c r="T100" s="18"/>
    </row>
    <row r="101" s="3" customFormat="1" ht="213" customHeight="1" spans="1:20">
      <c r="A101" s="16">
        <v>84</v>
      </c>
      <c r="B101" s="16"/>
      <c r="C101" s="18" t="s">
        <v>384</v>
      </c>
      <c r="D101" s="18"/>
      <c r="E101" s="20" t="s">
        <v>385</v>
      </c>
      <c r="F101" s="18" t="s">
        <v>146</v>
      </c>
      <c r="G101" s="18" t="s">
        <v>386</v>
      </c>
      <c r="H101" s="18" t="s">
        <v>376</v>
      </c>
      <c r="I101" s="18">
        <v>2000</v>
      </c>
      <c r="J101" s="18"/>
      <c r="K101" s="18"/>
      <c r="L101" s="18"/>
      <c r="M101" s="27"/>
      <c r="N101" s="27"/>
      <c r="O101" s="18"/>
      <c r="P101" s="18"/>
      <c r="Q101" s="18">
        <v>2000</v>
      </c>
      <c r="R101" s="18"/>
      <c r="S101" s="20"/>
      <c r="T101" s="18"/>
    </row>
    <row r="102" s="3" customFormat="1" ht="75" customHeight="1" spans="1:20">
      <c r="A102" s="16" t="s">
        <v>320</v>
      </c>
      <c r="B102" s="18" t="s">
        <v>387</v>
      </c>
      <c r="C102" s="18"/>
      <c r="D102" s="18"/>
      <c r="E102" s="20"/>
      <c r="F102" s="18"/>
      <c r="G102" s="18"/>
      <c r="H102" s="18"/>
      <c r="I102" s="18"/>
      <c r="J102" s="18"/>
      <c r="K102" s="18"/>
      <c r="L102" s="18"/>
      <c r="M102" s="27"/>
      <c r="N102" s="27"/>
      <c r="O102" s="18"/>
      <c r="P102" s="18"/>
      <c r="Q102" s="18"/>
      <c r="R102" s="18"/>
      <c r="S102" s="20"/>
      <c r="T102" s="18"/>
    </row>
    <row r="103" s="3" customFormat="1" ht="108" customHeight="1" spans="1:20">
      <c r="A103" s="16" t="s">
        <v>388</v>
      </c>
      <c r="B103" s="18" t="s">
        <v>389</v>
      </c>
      <c r="C103" s="18"/>
      <c r="D103" s="18"/>
      <c r="E103" s="20"/>
      <c r="F103" s="18"/>
      <c r="G103" s="18"/>
      <c r="H103" s="18"/>
      <c r="I103" s="16">
        <f>I104+I108+I107+I114</f>
        <v>958.8</v>
      </c>
      <c r="J103" s="16">
        <f>J104+J108+J107</f>
        <v>130</v>
      </c>
      <c r="K103" s="16">
        <v>61</v>
      </c>
      <c r="L103" s="16">
        <f>L104+L108+L107</f>
        <v>0</v>
      </c>
      <c r="M103" s="16"/>
      <c r="N103" s="16"/>
      <c r="O103" s="16"/>
      <c r="P103" s="16"/>
      <c r="Q103" s="16">
        <f>Q104+Q108+Q107+Q114</f>
        <v>828.8</v>
      </c>
      <c r="R103" s="18"/>
      <c r="S103" s="20"/>
      <c r="T103" s="18"/>
    </row>
    <row r="104" s="3" customFormat="1" ht="90" customHeight="1" spans="1:20">
      <c r="A104" s="16" t="s">
        <v>26</v>
      </c>
      <c r="B104" s="18" t="s">
        <v>390</v>
      </c>
      <c r="C104" s="18"/>
      <c r="D104" s="18"/>
      <c r="E104" s="20"/>
      <c r="F104" s="18"/>
      <c r="G104" s="18"/>
      <c r="H104" s="18"/>
      <c r="I104" s="16">
        <f t="shared" ref="I104:K104" si="23">SUM(I105:I106)</f>
        <v>130</v>
      </c>
      <c r="J104" s="16">
        <f t="shared" si="23"/>
        <v>130</v>
      </c>
      <c r="K104" s="16">
        <f t="shared" si="23"/>
        <v>61</v>
      </c>
      <c r="L104" s="16"/>
      <c r="M104" s="16"/>
      <c r="N104" s="16"/>
      <c r="O104" s="16"/>
      <c r="P104" s="16"/>
      <c r="Q104" s="16"/>
      <c r="R104" s="18"/>
      <c r="S104" s="20"/>
      <c r="T104" s="18"/>
    </row>
    <row r="105" s="3" customFormat="1" ht="116" customHeight="1" spans="1:20">
      <c r="A105" s="16">
        <v>85</v>
      </c>
      <c r="B105" s="26"/>
      <c r="C105" s="18" t="s">
        <v>391</v>
      </c>
      <c r="D105" s="18" t="s">
        <v>38</v>
      </c>
      <c r="E105" s="20" t="s">
        <v>392</v>
      </c>
      <c r="F105" s="18" t="s">
        <v>146</v>
      </c>
      <c r="G105" s="18" t="s">
        <v>147</v>
      </c>
      <c r="H105" s="18" t="s">
        <v>316</v>
      </c>
      <c r="I105" s="18">
        <v>61</v>
      </c>
      <c r="J105" s="18">
        <v>61</v>
      </c>
      <c r="K105" s="18">
        <v>61</v>
      </c>
      <c r="L105" s="18"/>
      <c r="M105" s="18"/>
      <c r="N105" s="18"/>
      <c r="O105" s="18"/>
      <c r="P105" s="18"/>
      <c r="Q105" s="18"/>
      <c r="R105" s="18" t="s">
        <v>393</v>
      </c>
      <c r="S105" s="20"/>
      <c r="T105" s="18" t="s">
        <v>191</v>
      </c>
    </row>
    <row r="106" s="3" customFormat="1" ht="116" customHeight="1" spans="1:20">
      <c r="A106" s="16">
        <v>86</v>
      </c>
      <c r="B106" s="16"/>
      <c r="C106" s="18" t="s">
        <v>394</v>
      </c>
      <c r="D106" s="18" t="s">
        <v>38</v>
      </c>
      <c r="E106" s="20" t="s">
        <v>392</v>
      </c>
      <c r="F106" s="18" t="s">
        <v>146</v>
      </c>
      <c r="G106" s="18" t="s">
        <v>147</v>
      </c>
      <c r="H106" s="18" t="s">
        <v>316</v>
      </c>
      <c r="I106" s="18">
        <v>69</v>
      </c>
      <c r="J106" s="18">
        <v>69</v>
      </c>
      <c r="K106" s="18"/>
      <c r="L106" s="18"/>
      <c r="M106" s="18"/>
      <c r="N106" s="18"/>
      <c r="O106" s="18"/>
      <c r="P106" s="18"/>
      <c r="Q106" s="18">
        <v>69</v>
      </c>
      <c r="R106" s="18" t="s">
        <v>393</v>
      </c>
      <c r="S106" s="20"/>
      <c r="T106" s="18" t="s">
        <v>191</v>
      </c>
    </row>
    <row r="107" s="3" customFormat="1" ht="33.75" spans="1:20">
      <c r="A107" s="16" t="s">
        <v>214</v>
      </c>
      <c r="B107" s="16" t="s">
        <v>395</v>
      </c>
      <c r="C107" s="18"/>
      <c r="D107" s="18"/>
      <c r="E107" s="20"/>
      <c r="F107" s="18"/>
      <c r="G107" s="18"/>
      <c r="H107" s="18"/>
      <c r="I107" s="18"/>
      <c r="J107" s="18"/>
      <c r="K107" s="18"/>
      <c r="L107" s="18"/>
      <c r="M107" s="27"/>
      <c r="N107" s="27"/>
      <c r="O107" s="18"/>
      <c r="P107" s="18"/>
      <c r="Q107" s="18"/>
      <c r="R107" s="18"/>
      <c r="S107" s="20"/>
      <c r="T107" s="18"/>
    </row>
    <row r="108" s="3" customFormat="1" ht="91" customHeight="1" spans="1:20">
      <c r="A108" s="16" t="s">
        <v>239</v>
      </c>
      <c r="B108" s="18" t="s">
        <v>396</v>
      </c>
      <c r="C108" s="18"/>
      <c r="D108" s="18"/>
      <c r="E108" s="20"/>
      <c r="F108" s="18"/>
      <c r="G108" s="21"/>
      <c r="H108" s="21"/>
      <c r="I108" s="16">
        <f t="shared" ref="I108:L108" si="24">SUM(I109:I112)</f>
        <v>429.8</v>
      </c>
      <c r="J108" s="16">
        <f t="shared" si="24"/>
        <v>0</v>
      </c>
      <c r="K108" s="16"/>
      <c r="L108" s="16">
        <f t="shared" si="24"/>
        <v>0</v>
      </c>
      <c r="M108" s="16"/>
      <c r="N108" s="16"/>
      <c r="O108" s="16"/>
      <c r="P108" s="16"/>
      <c r="Q108" s="16">
        <f>SUM(Q109:Q112)</f>
        <v>429.8</v>
      </c>
      <c r="R108" s="18"/>
      <c r="S108" s="20"/>
      <c r="T108" s="18"/>
    </row>
    <row r="109" s="3" customFormat="1" ht="307" customHeight="1" spans="1:20">
      <c r="A109" s="16">
        <v>87</v>
      </c>
      <c r="B109" s="18"/>
      <c r="C109" s="18" t="s">
        <v>397</v>
      </c>
      <c r="D109" s="18" t="s">
        <v>38</v>
      </c>
      <c r="E109" s="20" t="s">
        <v>398</v>
      </c>
      <c r="F109" s="18" t="s">
        <v>399</v>
      </c>
      <c r="G109" s="18" t="s">
        <v>230</v>
      </c>
      <c r="H109" s="18" t="s">
        <v>400</v>
      </c>
      <c r="I109" s="18">
        <f t="shared" ref="I109:I112" si="25">J109+Q109+P109+O109</f>
        <v>394</v>
      </c>
      <c r="J109" s="18">
        <f>K109+L109+M109+N109</f>
        <v>0</v>
      </c>
      <c r="K109" s="18"/>
      <c r="L109" s="18"/>
      <c r="M109" s="18"/>
      <c r="N109" s="18"/>
      <c r="O109" s="18"/>
      <c r="P109" s="18"/>
      <c r="Q109" s="18">
        <v>394</v>
      </c>
      <c r="R109" s="18" t="s">
        <v>401</v>
      </c>
      <c r="S109" s="20"/>
      <c r="T109" s="18" t="s">
        <v>36</v>
      </c>
    </row>
    <row r="110" s="3" customFormat="1" ht="135" customHeight="1" spans="1:20">
      <c r="A110" s="16">
        <v>88</v>
      </c>
      <c r="B110" s="16"/>
      <c r="C110" s="18" t="s">
        <v>402</v>
      </c>
      <c r="D110" s="18" t="s">
        <v>38</v>
      </c>
      <c r="E110" s="20" t="s">
        <v>403</v>
      </c>
      <c r="F110" s="18" t="s">
        <v>404</v>
      </c>
      <c r="G110" s="18" t="s">
        <v>230</v>
      </c>
      <c r="H110" s="18" t="s">
        <v>90</v>
      </c>
      <c r="I110" s="18">
        <f t="shared" si="25"/>
        <v>25</v>
      </c>
      <c r="J110" s="18">
        <f t="shared" ref="J110:J112" si="26">SUM(K110:L110)</f>
        <v>0</v>
      </c>
      <c r="K110" s="18"/>
      <c r="L110" s="18"/>
      <c r="M110" s="27"/>
      <c r="N110" s="27"/>
      <c r="O110" s="18"/>
      <c r="P110" s="18"/>
      <c r="Q110" s="18">
        <v>25</v>
      </c>
      <c r="R110" s="18" t="s">
        <v>405</v>
      </c>
      <c r="S110" s="20" t="s">
        <v>406</v>
      </c>
      <c r="T110" s="18" t="s">
        <v>36</v>
      </c>
    </row>
    <row r="111" s="3" customFormat="1" ht="110" customHeight="1" spans="1:20">
      <c r="A111" s="16">
        <v>89</v>
      </c>
      <c r="B111" s="16"/>
      <c r="C111" s="18" t="s">
        <v>407</v>
      </c>
      <c r="D111" s="18" t="s">
        <v>38</v>
      </c>
      <c r="E111" s="20" t="s">
        <v>408</v>
      </c>
      <c r="F111" s="18" t="s">
        <v>409</v>
      </c>
      <c r="G111" s="18" t="s">
        <v>230</v>
      </c>
      <c r="H111" s="18" t="s">
        <v>110</v>
      </c>
      <c r="I111" s="18">
        <f t="shared" si="25"/>
        <v>2.6</v>
      </c>
      <c r="J111" s="18">
        <f t="shared" si="26"/>
        <v>0</v>
      </c>
      <c r="K111" s="16"/>
      <c r="L111" s="16"/>
      <c r="M111" s="16"/>
      <c r="N111" s="16"/>
      <c r="O111" s="16"/>
      <c r="P111" s="16"/>
      <c r="Q111" s="16">
        <v>2.6</v>
      </c>
      <c r="R111" s="16" t="s">
        <v>410</v>
      </c>
      <c r="S111" s="20"/>
      <c r="T111" s="18" t="s">
        <v>36</v>
      </c>
    </row>
    <row r="112" s="3" customFormat="1" ht="243" customHeight="1" spans="1:20">
      <c r="A112" s="16">
        <v>90</v>
      </c>
      <c r="B112" s="16"/>
      <c r="C112" s="18" t="s">
        <v>411</v>
      </c>
      <c r="D112" s="18" t="s">
        <v>38</v>
      </c>
      <c r="E112" s="20" t="s">
        <v>412</v>
      </c>
      <c r="F112" s="18" t="s">
        <v>413</v>
      </c>
      <c r="G112" s="18" t="s">
        <v>230</v>
      </c>
      <c r="H112" s="18" t="s">
        <v>135</v>
      </c>
      <c r="I112" s="18">
        <f t="shared" si="25"/>
        <v>8.2</v>
      </c>
      <c r="J112" s="18">
        <f t="shared" si="26"/>
        <v>0</v>
      </c>
      <c r="K112" s="18"/>
      <c r="L112" s="18"/>
      <c r="M112" s="18"/>
      <c r="N112" s="18"/>
      <c r="O112" s="18"/>
      <c r="P112" s="18"/>
      <c r="Q112" s="18">
        <v>8.2</v>
      </c>
      <c r="R112" s="18" t="s">
        <v>414</v>
      </c>
      <c r="S112" s="20"/>
      <c r="T112" s="18" t="s">
        <v>36</v>
      </c>
    </row>
    <row r="113" s="3" customFormat="1" ht="78" customHeight="1" spans="1:20">
      <c r="A113" s="16" t="s">
        <v>312</v>
      </c>
      <c r="B113" s="18" t="s">
        <v>415</v>
      </c>
      <c r="C113" s="18"/>
      <c r="D113" s="18"/>
      <c r="E113" s="20"/>
      <c r="F113" s="18"/>
      <c r="G113" s="18"/>
      <c r="H113" s="18"/>
      <c r="I113" s="18"/>
      <c r="J113" s="18"/>
      <c r="K113" s="18"/>
      <c r="L113" s="18"/>
      <c r="M113" s="27"/>
      <c r="N113" s="27"/>
      <c r="O113" s="18"/>
      <c r="P113" s="18"/>
      <c r="Q113" s="18"/>
      <c r="R113" s="18"/>
      <c r="S113" s="20"/>
      <c r="T113" s="18"/>
    </row>
    <row r="114" s="3" customFormat="1" ht="78" customHeight="1" spans="1:20">
      <c r="A114" s="16">
        <v>91</v>
      </c>
      <c r="B114" s="18"/>
      <c r="C114" s="18" t="s">
        <v>416</v>
      </c>
      <c r="D114" s="18" t="s">
        <v>38</v>
      </c>
      <c r="E114" s="20" t="s">
        <v>417</v>
      </c>
      <c r="F114" s="18" t="s">
        <v>146</v>
      </c>
      <c r="G114" s="18" t="s">
        <v>147</v>
      </c>
      <c r="H114" s="18" t="s">
        <v>316</v>
      </c>
      <c r="I114" s="18">
        <v>399</v>
      </c>
      <c r="J114" s="18"/>
      <c r="K114" s="18"/>
      <c r="L114" s="18"/>
      <c r="M114" s="27"/>
      <c r="N114" s="27"/>
      <c r="O114" s="18"/>
      <c r="P114" s="18"/>
      <c r="Q114" s="18">
        <v>399</v>
      </c>
      <c r="R114" s="18"/>
      <c r="S114" s="20"/>
      <c r="T114" s="18"/>
    </row>
    <row r="115" s="3" customFormat="1" ht="117" customHeight="1" spans="1:20">
      <c r="A115" s="16" t="s">
        <v>418</v>
      </c>
      <c r="B115" s="18" t="s">
        <v>419</v>
      </c>
      <c r="C115" s="18"/>
      <c r="D115" s="18"/>
      <c r="E115" s="20"/>
      <c r="F115" s="18"/>
      <c r="G115" s="18"/>
      <c r="H115" s="18"/>
      <c r="I115" s="16">
        <f t="shared" ref="I115:L115" si="27">I116+I121+I137</f>
        <v>12029</v>
      </c>
      <c r="J115" s="16">
        <f t="shared" si="27"/>
        <v>130</v>
      </c>
      <c r="K115" s="16">
        <f t="shared" si="27"/>
        <v>130</v>
      </c>
      <c r="L115" s="16">
        <f t="shared" si="27"/>
        <v>0</v>
      </c>
      <c r="M115" s="16"/>
      <c r="N115" s="16"/>
      <c r="O115" s="16"/>
      <c r="P115" s="16"/>
      <c r="Q115" s="16">
        <f>Q116+Q121+Q137</f>
        <v>11899</v>
      </c>
      <c r="R115" s="18"/>
      <c r="S115" s="20"/>
      <c r="T115" s="18"/>
    </row>
    <row r="116" s="3" customFormat="1" ht="63" spans="1:20">
      <c r="A116" s="16" t="s">
        <v>26</v>
      </c>
      <c r="B116" s="18" t="s">
        <v>420</v>
      </c>
      <c r="C116" s="18"/>
      <c r="D116" s="18"/>
      <c r="E116" s="20"/>
      <c r="F116" s="18"/>
      <c r="G116" s="18"/>
      <c r="H116" s="18"/>
      <c r="I116" s="18">
        <f>SUM(I117:I120)</f>
        <v>3950</v>
      </c>
      <c r="J116" s="18"/>
      <c r="K116" s="18"/>
      <c r="L116" s="18"/>
      <c r="M116" s="18"/>
      <c r="N116" s="18"/>
      <c r="O116" s="18"/>
      <c r="P116" s="18"/>
      <c r="Q116" s="18">
        <f>SUM(Q117:Q120)</f>
        <v>3950</v>
      </c>
      <c r="R116" s="18"/>
      <c r="S116" s="20"/>
      <c r="T116" s="18"/>
    </row>
    <row r="117" s="3" customFormat="1" ht="157" customHeight="1" spans="1:20">
      <c r="A117" s="16">
        <v>92</v>
      </c>
      <c r="B117" s="16"/>
      <c r="C117" s="18" t="s">
        <v>421</v>
      </c>
      <c r="D117" s="18" t="s">
        <v>38</v>
      </c>
      <c r="E117" s="20" t="s">
        <v>422</v>
      </c>
      <c r="F117" s="18" t="s">
        <v>51</v>
      </c>
      <c r="G117" s="18" t="s">
        <v>32</v>
      </c>
      <c r="H117" s="18" t="s">
        <v>53</v>
      </c>
      <c r="I117" s="18">
        <f t="shared" ref="I117:I120" si="28">J117+Q117+P117+O117</f>
        <v>450</v>
      </c>
      <c r="J117" s="18"/>
      <c r="K117" s="18"/>
      <c r="L117" s="18"/>
      <c r="M117" s="27"/>
      <c r="N117" s="27"/>
      <c r="O117" s="18"/>
      <c r="P117" s="18"/>
      <c r="Q117" s="18">
        <v>450</v>
      </c>
      <c r="R117" s="32" t="s">
        <v>423</v>
      </c>
      <c r="S117" s="20" t="s">
        <v>424</v>
      </c>
      <c r="T117" s="18" t="s">
        <v>36</v>
      </c>
    </row>
    <row r="118" s="3" customFormat="1" ht="126" customHeight="1" spans="1:20">
      <c r="A118" s="16">
        <v>93</v>
      </c>
      <c r="B118" s="16"/>
      <c r="C118" s="18" t="s">
        <v>425</v>
      </c>
      <c r="D118" s="18" t="s">
        <v>38</v>
      </c>
      <c r="E118" s="20" t="s">
        <v>426</v>
      </c>
      <c r="F118" s="18" t="s">
        <v>146</v>
      </c>
      <c r="G118" s="18" t="s">
        <v>32</v>
      </c>
      <c r="H118" s="18" t="s">
        <v>253</v>
      </c>
      <c r="I118" s="18">
        <v>3000</v>
      </c>
      <c r="J118" s="18"/>
      <c r="K118" s="18"/>
      <c r="L118" s="18"/>
      <c r="M118" s="27"/>
      <c r="N118" s="27"/>
      <c r="O118" s="18"/>
      <c r="P118" s="18"/>
      <c r="Q118" s="18">
        <v>3000</v>
      </c>
      <c r="R118" s="32"/>
      <c r="S118" s="20"/>
      <c r="T118" s="18"/>
    </row>
    <row r="119" s="3" customFormat="1" ht="219" customHeight="1" spans="1:20">
      <c r="A119" s="16">
        <v>94</v>
      </c>
      <c r="B119" s="16"/>
      <c r="C119" s="18" t="s">
        <v>427</v>
      </c>
      <c r="D119" s="18" t="s">
        <v>38</v>
      </c>
      <c r="E119" s="20" t="s">
        <v>428</v>
      </c>
      <c r="F119" s="18" t="s">
        <v>429</v>
      </c>
      <c r="G119" s="18" t="s">
        <v>32</v>
      </c>
      <c r="H119" s="18" t="s">
        <v>90</v>
      </c>
      <c r="I119" s="18">
        <f t="shared" si="28"/>
        <v>200</v>
      </c>
      <c r="J119" s="18"/>
      <c r="K119" s="18"/>
      <c r="L119" s="18"/>
      <c r="M119" s="27"/>
      <c r="N119" s="27"/>
      <c r="O119" s="18"/>
      <c r="P119" s="21"/>
      <c r="Q119" s="18">
        <v>200</v>
      </c>
      <c r="R119" s="18" t="s">
        <v>430</v>
      </c>
      <c r="S119" s="20" t="s">
        <v>431</v>
      </c>
      <c r="T119" s="18" t="s">
        <v>36</v>
      </c>
    </row>
    <row r="120" s="3" customFormat="1" ht="215" customHeight="1" spans="1:20">
      <c r="A120" s="16">
        <v>95</v>
      </c>
      <c r="B120" s="16"/>
      <c r="C120" s="24" t="s">
        <v>432</v>
      </c>
      <c r="D120" s="24" t="s">
        <v>38</v>
      </c>
      <c r="E120" s="25" t="s">
        <v>433</v>
      </c>
      <c r="F120" s="24" t="s">
        <v>128</v>
      </c>
      <c r="G120" s="24" t="s">
        <v>32</v>
      </c>
      <c r="H120" s="24" t="s">
        <v>117</v>
      </c>
      <c r="I120" s="18">
        <f t="shared" si="28"/>
        <v>300</v>
      </c>
      <c r="J120" s="18"/>
      <c r="K120" s="24"/>
      <c r="L120" s="24"/>
      <c r="M120" s="24"/>
      <c r="N120" s="24"/>
      <c r="O120" s="24"/>
      <c r="P120" s="24"/>
      <c r="Q120" s="24">
        <v>300</v>
      </c>
      <c r="R120" s="24" t="s">
        <v>130</v>
      </c>
      <c r="S120" s="25" t="s">
        <v>434</v>
      </c>
      <c r="T120" s="24" t="s">
        <v>36</v>
      </c>
    </row>
    <row r="121" s="3" customFormat="1" ht="126" customHeight="1" spans="1:20">
      <c r="A121" s="16" t="s">
        <v>214</v>
      </c>
      <c r="B121" s="18" t="s">
        <v>435</v>
      </c>
      <c r="C121" s="18"/>
      <c r="D121" s="18"/>
      <c r="E121" s="20"/>
      <c r="F121" s="18"/>
      <c r="G121" s="18"/>
      <c r="H121" s="18"/>
      <c r="I121" s="16">
        <f t="shared" ref="I121:L121" si="29">SUM(I122:I136)</f>
        <v>5119</v>
      </c>
      <c r="J121" s="16">
        <f t="shared" si="29"/>
        <v>130</v>
      </c>
      <c r="K121" s="16">
        <f t="shared" si="29"/>
        <v>130</v>
      </c>
      <c r="L121" s="16">
        <f t="shared" si="29"/>
        <v>0</v>
      </c>
      <c r="M121" s="16"/>
      <c r="N121" s="16"/>
      <c r="O121" s="16"/>
      <c r="P121" s="16"/>
      <c r="Q121" s="16">
        <f>SUM(Q122:Q136)</f>
        <v>4989</v>
      </c>
      <c r="R121" s="18"/>
      <c r="S121" s="20"/>
      <c r="T121" s="18"/>
    </row>
    <row r="122" s="3" customFormat="1" ht="409" customHeight="1" spans="1:20">
      <c r="A122" s="18">
        <v>96</v>
      </c>
      <c r="B122" s="18"/>
      <c r="C122" s="18" t="s">
        <v>436</v>
      </c>
      <c r="D122" s="18" t="s">
        <v>38</v>
      </c>
      <c r="E122" s="20" t="s">
        <v>437</v>
      </c>
      <c r="F122" s="18" t="s">
        <v>40</v>
      </c>
      <c r="G122" s="18" t="s">
        <v>266</v>
      </c>
      <c r="H122" s="18" t="s">
        <v>33</v>
      </c>
      <c r="I122" s="18">
        <f>J122+Q122+P122+O122</f>
        <v>500</v>
      </c>
      <c r="J122" s="18"/>
      <c r="K122" s="18"/>
      <c r="L122" s="18"/>
      <c r="M122" s="18"/>
      <c r="N122" s="18"/>
      <c r="O122" s="18"/>
      <c r="P122" s="18"/>
      <c r="Q122" s="18">
        <v>500</v>
      </c>
      <c r="R122" s="20" t="s">
        <v>438</v>
      </c>
      <c r="S122" s="20" t="s">
        <v>36</v>
      </c>
      <c r="T122" s="18" t="s">
        <v>36</v>
      </c>
    </row>
    <row r="123" s="3" customFormat="1" ht="270" customHeight="1" spans="1:20">
      <c r="A123" s="18">
        <v>97</v>
      </c>
      <c r="B123" s="18"/>
      <c r="C123" s="18" t="s">
        <v>439</v>
      </c>
      <c r="D123" s="18" t="s">
        <v>38</v>
      </c>
      <c r="E123" s="20" t="s">
        <v>440</v>
      </c>
      <c r="F123" s="18" t="s">
        <v>441</v>
      </c>
      <c r="G123" s="18" t="s">
        <v>147</v>
      </c>
      <c r="H123" s="18" t="s">
        <v>110</v>
      </c>
      <c r="I123" s="18">
        <v>312</v>
      </c>
      <c r="J123" s="18"/>
      <c r="K123" s="18"/>
      <c r="L123" s="18"/>
      <c r="M123" s="18"/>
      <c r="N123" s="18"/>
      <c r="O123" s="18"/>
      <c r="P123" s="18"/>
      <c r="Q123" s="18">
        <v>312</v>
      </c>
      <c r="R123" s="20"/>
      <c r="S123" s="20"/>
      <c r="T123" s="18"/>
    </row>
    <row r="124" s="3" customFormat="1" ht="409" customHeight="1" spans="1:20">
      <c r="A124" s="18">
        <v>98</v>
      </c>
      <c r="B124" s="18"/>
      <c r="C124" s="18" t="s">
        <v>442</v>
      </c>
      <c r="D124" s="18" t="s">
        <v>38</v>
      </c>
      <c r="E124" s="20" t="s">
        <v>443</v>
      </c>
      <c r="F124" s="18" t="s">
        <v>444</v>
      </c>
      <c r="G124" s="18" t="s">
        <v>147</v>
      </c>
      <c r="H124" s="18" t="s">
        <v>97</v>
      </c>
      <c r="I124" s="18">
        <v>683</v>
      </c>
      <c r="J124" s="18"/>
      <c r="K124" s="18"/>
      <c r="L124" s="18"/>
      <c r="M124" s="18"/>
      <c r="N124" s="18"/>
      <c r="O124" s="18"/>
      <c r="P124" s="18"/>
      <c r="Q124" s="18">
        <v>683</v>
      </c>
      <c r="R124" s="20"/>
      <c r="S124" s="20"/>
      <c r="T124" s="18"/>
    </row>
    <row r="125" s="3" customFormat="1" ht="189" customHeight="1" spans="1:20">
      <c r="A125" s="18">
        <v>99</v>
      </c>
      <c r="B125" s="18"/>
      <c r="C125" s="18" t="s">
        <v>445</v>
      </c>
      <c r="D125" s="18" t="s">
        <v>38</v>
      </c>
      <c r="E125" s="20" t="s">
        <v>446</v>
      </c>
      <c r="F125" s="18" t="s">
        <v>140</v>
      </c>
      <c r="G125" s="18" t="s">
        <v>147</v>
      </c>
      <c r="H125" s="18" t="s">
        <v>135</v>
      </c>
      <c r="I125" s="18">
        <v>200</v>
      </c>
      <c r="J125" s="18"/>
      <c r="K125" s="18"/>
      <c r="L125" s="18"/>
      <c r="M125" s="18"/>
      <c r="N125" s="18"/>
      <c r="O125" s="18"/>
      <c r="P125" s="18"/>
      <c r="Q125" s="18">
        <v>200</v>
      </c>
      <c r="R125" s="20"/>
      <c r="S125" s="20"/>
      <c r="T125" s="18"/>
    </row>
    <row r="126" s="3" customFormat="1" ht="305" customHeight="1" spans="1:20">
      <c r="A126" s="18">
        <v>100</v>
      </c>
      <c r="B126" s="18"/>
      <c r="C126" s="18" t="s">
        <v>447</v>
      </c>
      <c r="D126" s="18" t="s">
        <v>38</v>
      </c>
      <c r="E126" s="20" t="s">
        <v>448</v>
      </c>
      <c r="F126" s="18" t="s">
        <v>40</v>
      </c>
      <c r="G126" s="18" t="s">
        <v>147</v>
      </c>
      <c r="H126" s="18" t="s">
        <v>33</v>
      </c>
      <c r="I126" s="18">
        <v>901</v>
      </c>
      <c r="J126" s="18"/>
      <c r="K126" s="18"/>
      <c r="L126" s="18"/>
      <c r="M126" s="18"/>
      <c r="N126" s="18"/>
      <c r="O126" s="18"/>
      <c r="P126" s="18"/>
      <c r="Q126" s="18">
        <v>901</v>
      </c>
      <c r="R126" s="20"/>
      <c r="S126" s="20"/>
      <c r="T126" s="18"/>
    </row>
    <row r="127" s="3" customFormat="1" ht="118" customHeight="1" spans="1:20">
      <c r="A127" s="18">
        <v>101</v>
      </c>
      <c r="B127" s="18"/>
      <c r="C127" s="18" t="s">
        <v>449</v>
      </c>
      <c r="D127" s="18" t="s">
        <v>38</v>
      </c>
      <c r="E127" s="20" t="s">
        <v>450</v>
      </c>
      <c r="F127" s="18" t="s">
        <v>46</v>
      </c>
      <c r="G127" s="18" t="s">
        <v>266</v>
      </c>
      <c r="H127" s="18" t="s">
        <v>33</v>
      </c>
      <c r="I127" s="18">
        <f t="shared" ref="I127:I131" si="30">J127+Q127+P127+O127</f>
        <v>100</v>
      </c>
      <c r="J127" s="18"/>
      <c r="K127" s="18"/>
      <c r="L127" s="18"/>
      <c r="M127" s="18"/>
      <c r="N127" s="18"/>
      <c r="O127" s="18"/>
      <c r="P127" s="18"/>
      <c r="Q127" s="18">
        <v>100</v>
      </c>
      <c r="R127" s="18" t="s">
        <v>451</v>
      </c>
      <c r="S127" s="20" t="s">
        <v>36</v>
      </c>
      <c r="T127" s="18" t="s">
        <v>36</v>
      </c>
    </row>
    <row r="128" s="3" customFormat="1" ht="114" customHeight="1" spans="1:20">
      <c r="A128" s="18">
        <v>102</v>
      </c>
      <c r="B128" s="16"/>
      <c r="C128" s="18" t="s">
        <v>452</v>
      </c>
      <c r="D128" s="18" t="s">
        <v>38</v>
      </c>
      <c r="E128" s="20" t="s">
        <v>453</v>
      </c>
      <c r="F128" s="18" t="s">
        <v>454</v>
      </c>
      <c r="G128" s="18" t="s">
        <v>230</v>
      </c>
      <c r="H128" s="18" t="s">
        <v>53</v>
      </c>
      <c r="I128" s="18">
        <f t="shared" si="30"/>
        <v>96</v>
      </c>
      <c r="J128" s="18"/>
      <c r="K128" s="18"/>
      <c r="L128" s="18"/>
      <c r="M128" s="27"/>
      <c r="N128" s="27"/>
      <c r="O128" s="18"/>
      <c r="P128" s="18"/>
      <c r="Q128" s="18">
        <v>96</v>
      </c>
      <c r="R128" s="18" t="s">
        <v>455</v>
      </c>
      <c r="S128" s="20" t="s">
        <v>456</v>
      </c>
      <c r="T128" s="18" t="s">
        <v>36</v>
      </c>
    </row>
    <row r="129" s="3" customFormat="1" ht="114" customHeight="1" spans="1:20">
      <c r="A129" s="18">
        <v>103</v>
      </c>
      <c r="B129" s="16"/>
      <c r="C129" s="18" t="s">
        <v>457</v>
      </c>
      <c r="D129" s="18" t="s">
        <v>38</v>
      </c>
      <c r="E129" s="20" t="s">
        <v>458</v>
      </c>
      <c r="F129" s="18" t="s">
        <v>459</v>
      </c>
      <c r="G129" s="18" t="s">
        <v>460</v>
      </c>
      <c r="H129" s="18" t="s">
        <v>53</v>
      </c>
      <c r="I129" s="18">
        <f t="shared" si="30"/>
        <v>80</v>
      </c>
      <c r="J129" s="18"/>
      <c r="K129" s="18"/>
      <c r="L129" s="18"/>
      <c r="M129" s="27"/>
      <c r="N129" s="27"/>
      <c r="O129" s="18"/>
      <c r="P129" s="18"/>
      <c r="Q129" s="18">
        <v>80</v>
      </c>
      <c r="R129" s="18" t="s">
        <v>461</v>
      </c>
      <c r="S129" s="20" t="s">
        <v>462</v>
      </c>
      <c r="T129" s="18" t="s">
        <v>36</v>
      </c>
    </row>
    <row r="130" s="3" customFormat="1" ht="123" customHeight="1" spans="1:20">
      <c r="A130" s="18">
        <v>104</v>
      </c>
      <c r="B130" s="16"/>
      <c r="C130" s="18" t="s">
        <v>463</v>
      </c>
      <c r="D130" s="18" t="s">
        <v>38</v>
      </c>
      <c r="E130" s="20" t="s">
        <v>464</v>
      </c>
      <c r="F130" s="18" t="s">
        <v>465</v>
      </c>
      <c r="G130" s="18" t="s">
        <v>466</v>
      </c>
      <c r="H130" s="18" t="s">
        <v>53</v>
      </c>
      <c r="I130" s="18">
        <f t="shared" si="30"/>
        <v>350</v>
      </c>
      <c r="J130" s="18"/>
      <c r="K130" s="18"/>
      <c r="L130" s="18"/>
      <c r="M130" s="27"/>
      <c r="N130" s="27"/>
      <c r="O130" s="18"/>
      <c r="P130" s="18"/>
      <c r="Q130" s="18">
        <v>350</v>
      </c>
      <c r="R130" s="18" t="s">
        <v>467</v>
      </c>
      <c r="S130" s="20" t="s">
        <v>468</v>
      </c>
      <c r="T130" s="18" t="s">
        <v>36</v>
      </c>
    </row>
    <row r="131" s="3" customFormat="1" ht="270" customHeight="1" spans="1:20">
      <c r="A131" s="18">
        <v>105</v>
      </c>
      <c r="B131" s="18"/>
      <c r="C131" s="18" t="s">
        <v>469</v>
      </c>
      <c r="D131" s="18" t="s">
        <v>38</v>
      </c>
      <c r="E131" s="20" t="s">
        <v>470</v>
      </c>
      <c r="F131" s="18" t="s">
        <v>471</v>
      </c>
      <c r="G131" s="18" t="s">
        <v>266</v>
      </c>
      <c r="H131" s="18" t="s">
        <v>33</v>
      </c>
      <c r="I131" s="18">
        <f t="shared" si="30"/>
        <v>260</v>
      </c>
      <c r="J131" s="18"/>
      <c r="K131" s="18"/>
      <c r="L131" s="18"/>
      <c r="M131" s="34"/>
      <c r="N131" s="34"/>
      <c r="O131" s="18"/>
      <c r="P131" s="18"/>
      <c r="Q131" s="18">
        <v>260</v>
      </c>
      <c r="R131" s="18" t="s">
        <v>472</v>
      </c>
      <c r="S131" s="20" t="s">
        <v>36</v>
      </c>
      <c r="T131" s="18" t="s">
        <v>36</v>
      </c>
    </row>
    <row r="132" s="3" customFormat="1" ht="99" customHeight="1" spans="1:20">
      <c r="A132" s="18">
        <v>106</v>
      </c>
      <c r="B132" s="16"/>
      <c r="C132" s="18" t="s">
        <v>473</v>
      </c>
      <c r="D132" s="18" t="s">
        <v>38</v>
      </c>
      <c r="E132" s="20" t="s">
        <v>474</v>
      </c>
      <c r="F132" s="18" t="s">
        <v>475</v>
      </c>
      <c r="G132" s="18" t="s">
        <v>476</v>
      </c>
      <c r="H132" s="18" t="s">
        <v>110</v>
      </c>
      <c r="I132" s="18">
        <v>50</v>
      </c>
      <c r="J132" s="18"/>
      <c r="K132" s="18"/>
      <c r="L132" s="18"/>
      <c r="M132" s="27"/>
      <c r="N132" s="27"/>
      <c r="O132" s="18"/>
      <c r="P132" s="18"/>
      <c r="Q132" s="18">
        <v>50</v>
      </c>
      <c r="R132" s="18">
        <v>950</v>
      </c>
      <c r="S132" s="20" t="s">
        <v>191</v>
      </c>
      <c r="T132" s="18"/>
    </row>
    <row r="133" s="3" customFormat="1" ht="92" customHeight="1" spans="1:20">
      <c r="A133" s="18">
        <v>107</v>
      </c>
      <c r="B133" s="16"/>
      <c r="C133" s="18" t="s">
        <v>477</v>
      </c>
      <c r="D133" s="18" t="s">
        <v>38</v>
      </c>
      <c r="E133" s="20" t="s">
        <v>478</v>
      </c>
      <c r="F133" s="18" t="s">
        <v>181</v>
      </c>
      <c r="G133" s="18" t="s">
        <v>476</v>
      </c>
      <c r="H133" s="18" t="s">
        <v>110</v>
      </c>
      <c r="I133" s="18">
        <f t="shared" ref="I133:I136" si="31">J133+Q133+P133+O133</f>
        <v>35</v>
      </c>
      <c r="J133" s="18"/>
      <c r="K133" s="18"/>
      <c r="L133" s="18"/>
      <c r="M133" s="27"/>
      <c r="N133" s="27"/>
      <c r="O133" s="18"/>
      <c r="P133" s="18"/>
      <c r="Q133" s="18">
        <v>35</v>
      </c>
      <c r="R133" s="18">
        <v>50</v>
      </c>
      <c r="S133" s="20" t="s">
        <v>191</v>
      </c>
      <c r="T133" s="18"/>
    </row>
    <row r="134" s="3" customFormat="1" ht="230" customHeight="1" spans="1:20">
      <c r="A134" s="18">
        <v>108</v>
      </c>
      <c r="B134" s="16"/>
      <c r="C134" s="24" t="s">
        <v>479</v>
      </c>
      <c r="D134" s="24" t="s">
        <v>38</v>
      </c>
      <c r="E134" s="25" t="s">
        <v>480</v>
      </c>
      <c r="F134" s="24" t="s">
        <v>122</v>
      </c>
      <c r="G134" s="24" t="s">
        <v>481</v>
      </c>
      <c r="H134" s="24" t="s">
        <v>117</v>
      </c>
      <c r="I134" s="18">
        <v>130</v>
      </c>
      <c r="J134" s="18">
        <v>130</v>
      </c>
      <c r="K134" s="24">
        <v>130</v>
      </c>
      <c r="L134" s="24"/>
      <c r="M134" s="28"/>
      <c r="N134" s="28"/>
      <c r="O134" s="24"/>
      <c r="P134" s="24"/>
      <c r="Q134" s="24"/>
      <c r="R134" s="24" t="s">
        <v>124</v>
      </c>
      <c r="S134" s="25" t="s">
        <v>482</v>
      </c>
      <c r="T134" s="24" t="s">
        <v>36</v>
      </c>
    </row>
    <row r="135" s="3" customFormat="1" ht="105" customHeight="1" spans="1:20">
      <c r="A135" s="18">
        <v>109</v>
      </c>
      <c r="B135" s="16"/>
      <c r="C135" s="18" t="s">
        <v>483</v>
      </c>
      <c r="D135" s="18" t="s">
        <v>38</v>
      </c>
      <c r="E135" s="20" t="s">
        <v>484</v>
      </c>
      <c r="F135" s="18" t="s">
        <v>485</v>
      </c>
      <c r="G135" s="18" t="s">
        <v>466</v>
      </c>
      <c r="H135" s="18" t="s">
        <v>188</v>
      </c>
      <c r="I135" s="18">
        <f t="shared" si="31"/>
        <v>180</v>
      </c>
      <c r="J135" s="18"/>
      <c r="K135" s="18"/>
      <c r="L135" s="18"/>
      <c r="M135" s="27"/>
      <c r="N135" s="27"/>
      <c r="O135" s="18"/>
      <c r="P135" s="18"/>
      <c r="Q135" s="18">
        <v>180</v>
      </c>
      <c r="R135" s="18" t="s">
        <v>486</v>
      </c>
      <c r="S135" s="20" t="s">
        <v>191</v>
      </c>
      <c r="T135" s="18" t="s">
        <v>36</v>
      </c>
    </row>
    <row r="136" s="3" customFormat="1" ht="264" customHeight="1" spans="1:20">
      <c r="A136" s="18">
        <v>110</v>
      </c>
      <c r="B136" s="16"/>
      <c r="C136" s="18" t="s">
        <v>487</v>
      </c>
      <c r="D136" s="18" t="s">
        <v>57</v>
      </c>
      <c r="E136" s="20" t="s">
        <v>488</v>
      </c>
      <c r="F136" s="18" t="s">
        <v>489</v>
      </c>
      <c r="G136" s="18" t="s">
        <v>176</v>
      </c>
      <c r="H136" s="18" t="s">
        <v>490</v>
      </c>
      <c r="I136" s="18">
        <f t="shared" si="31"/>
        <v>1242</v>
      </c>
      <c r="J136" s="18">
        <f>SUM(K136:L136)</f>
        <v>0</v>
      </c>
      <c r="K136" s="18"/>
      <c r="L136" s="18"/>
      <c r="M136" s="27"/>
      <c r="N136" s="27"/>
      <c r="O136" s="18"/>
      <c r="P136" s="18"/>
      <c r="Q136" s="18">
        <v>1242</v>
      </c>
      <c r="R136" s="18" t="s">
        <v>491</v>
      </c>
      <c r="S136" s="20"/>
      <c r="T136" s="18" t="s">
        <v>36</v>
      </c>
    </row>
    <row r="137" s="3" customFormat="1" ht="114" customHeight="1" spans="1:20">
      <c r="A137" s="16" t="s">
        <v>492</v>
      </c>
      <c r="B137" s="18" t="s">
        <v>493</v>
      </c>
      <c r="C137" s="18"/>
      <c r="D137" s="18"/>
      <c r="E137" s="20"/>
      <c r="F137" s="18"/>
      <c r="G137" s="18"/>
      <c r="H137" s="18"/>
      <c r="I137" s="16">
        <f>I139+I138</f>
        <v>2960</v>
      </c>
      <c r="J137" s="16"/>
      <c r="K137" s="16"/>
      <c r="L137" s="16"/>
      <c r="M137" s="16"/>
      <c r="N137" s="16"/>
      <c r="O137" s="16"/>
      <c r="P137" s="16"/>
      <c r="Q137" s="16">
        <f>Q139+Q138</f>
        <v>2960</v>
      </c>
      <c r="R137" s="18"/>
      <c r="S137" s="20"/>
      <c r="T137" s="18"/>
    </row>
    <row r="138" s="3" customFormat="1" ht="204" customHeight="1" spans="1:20">
      <c r="A138" s="16">
        <v>111</v>
      </c>
      <c r="B138" s="18"/>
      <c r="C138" s="18" t="s">
        <v>494</v>
      </c>
      <c r="D138" s="18" t="s">
        <v>38</v>
      </c>
      <c r="E138" s="20" t="s">
        <v>495</v>
      </c>
      <c r="F138" s="18" t="s">
        <v>496</v>
      </c>
      <c r="G138" s="18" t="s">
        <v>176</v>
      </c>
      <c r="H138" s="18" t="s">
        <v>60</v>
      </c>
      <c r="I138" s="16">
        <v>560</v>
      </c>
      <c r="J138" s="16"/>
      <c r="K138" s="16"/>
      <c r="L138" s="16"/>
      <c r="M138" s="16"/>
      <c r="N138" s="16"/>
      <c r="O138" s="16"/>
      <c r="P138" s="16"/>
      <c r="Q138" s="16">
        <v>560</v>
      </c>
      <c r="R138" s="18"/>
      <c r="S138" s="20"/>
      <c r="T138" s="18"/>
    </row>
    <row r="139" s="3" customFormat="1" ht="208" customHeight="1" spans="1:20">
      <c r="A139" s="16">
        <v>112</v>
      </c>
      <c r="B139" s="16"/>
      <c r="C139" s="18" t="s">
        <v>497</v>
      </c>
      <c r="D139" s="18" t="s">
        <v>38</v>
      </c>
      <c r="E139" s="20" t="s">
        <v>498</v>
      </c>
      <c r="F139" s="18" t="s">
        <v>499</v>
      </c>
      <c r="G139" s="18" t="s">
        <v>159</v>
      </c>
      <c r="H139" s="18" t="s">
        <v>158</v>
      </c>
      <c r="I139" s="18">
        <v>2400</v>
      </c>
      <c r="J139" s="18"/>
      <c r="K139" s="18"/>
      <c r="L139" s="27"/>
      <c r="M139" s="27"/>
      <c r="N139" s="27"/>
      <c r="O139" s="18"/>
      <c r="P139" s="18"/>
      <c r="Q139" s="18">
        <v>2400</v>
      </c>
      <c r="R139" s="18"/>
      <c r="S139" s="20"/>
      <c r="T139" s="18"/>
    </row>
    <row r="140" s="3" customFormat="1" ht="99" customHeight="1" spans="1:20">
      <c r="A140" s="16" t="s">
        <v>500</v>
      </c>
      <c r="B140" s="18" t="s">
        <v>501</v>
      </c>
      <c r="C140" s="18"/>
      <c r="D140" s="18"/>
      <c r="E140" s="20"/>
      <c r="F140" s="18"/>
      <c r="G140" s="18"/>
      <c r="H140" s="18"/>
      <c r="I140" s="18"/>
      <c r="J140" s="18"/>
      <c r="K140" s="18"/>
      <c r="L140" s="18"/>
      <c r="M140" s="21"/>
      <c r="N140" s="27"/>
      <c r="O140" s="18"/>
      <c r="P140" s="18"/>
      <c r="Q140" s="18"/>
      <c r="R140" s="18"/>
      <c r="S140" s="20"/>
      <c r="T140" s="18"/>
    </row>
    <row r="141" s="3" customFormat="1" ht="116" customHeight="1" spans="1:20">
      <c r="A141" s="16" t="s">
        <v>502</v>
      </c>
      <c r="B141" s="18" t="s">
        <v>503</v>
      </c>
      <c r="C141" s="18"/>
      <c r="D141" s="18"/>
      <c r="E141" s="20"/>
      <c r="F141" s="21"/>
      <c r="G141" s="21"/>
      <c r="H141" s="21"/>
      <c r="I141" s="18">
        <v>92</v>
      </c>
      <c r="J141" s="18"/>
      <c r="K141" s="18"/>
      <c r="L141" s="18"/>
      <c r="M141" s="18"/>
      <c r="N141" s="18"/>
      <c r="O141" s="18"/>
      <c r="P141" s="18"/>
      <c r="Q141" s="18">
        <f>Q142+Q143</f>
        <v>92</v>
      </c>
      <c r="R141" s="18"/>
      <c r="S141" s="20"/>
      <c r="T141" s="18"/>
    </row>
    <row r="142" s="3" customFormat="1" ht="125" customHeight="1" spans="1:20">
      <c r="A142" s="16" t="s">
        <v>26</v>
      </c>
      <c r="B142" s="18" t="s">
        <v>504</v>
      </c>
      <c r="C142" s="18"/>
      <c r="D142" s="18"/>
      <c r="E142" s="20"/>
      <c r="F142" s="18"/>
      <c r="G142" s="18"/>
      <c r="H142" s="18"/>
      <c r="I142" s="18"/>
      <c r="J142" s="18"/>
      <c r="K142" s="18"/>
      <c r="L142" s="18"/>
      <c r="M142" s="18"/>
      <c r="N142" s="18"/>
      <c r="O142" s="18"/>
      <c r="P142" s="18"/>
      <c r="Q142" s="18"/>
      <c r="R142" s="18"/>
      <c r="S142" s="20"/>
      <c r="T142" s="18"/>
    </row>
    <row r="143" s="3" customFormat="1" ht="153" customHeight="1" spans="1:20">
      <c r="A143" s="16" t="s">
        <v>214</v>
      </c>
      <c r="B143" s="18" t="s">
        <v>505</v>
      </c>
      <c r="C143" s="18"/>
      <c r="D143" s="18"/>
      <c r="E143" s="20"/>
      <c r="F143" s="18"/>
      <c r="G143" s="18"/>
      <c r="H143" s="18"/>
      <c r="I143" s="18">
        <v>92</v>
      </c>
      <c r="J143" s="18"/>
      <c r="K143" s="18"/>
      <c r="L143" s="18"/>
      <c r="M143" s="27"/>
      <c r="N143" s="27"/>
      <c r="O143" s="18"/>
      <c r="P143" s="18"/>
      <c r="Q143" s="18">
        <v>92</v>
      </c>
      <c r="R143" s="18"/>
      <c r="S143" s="20"/>
      <c r="T143" s="18"/>
    </row>
    <row r="144" s="3" customFormat="1" ht="337" customHeight="1" spans="1:20">
      <c r="A144" s="18">
        <v>113</v>
      </c>
      <c r="B144" s="18"/>
      <c r="C144" s="18" t="s">
        <v>506</v>
      </c>
      <c r="D144" s="18" t="s">
        <v>38</v>
      </c>
      <c r="E144" s="20" t="s">
        <v>507</v>
      </c>
      <c r="F144" s="18" t="s">
        <v>508</v>
      </c>
      <c r="G144" s="18" t="s">
        <v>509</v>
      </c>
      <c r="H144" s="18" t="s">
        <v>33</v>
      </c>
      <c r="I144" s="18">
        <v>92</v>
      </c>
      <c r="J144" s="18"/>
      <c r="K144" s="18"/>
      <c r="L144" s="18"/>
      <c r="M144" s="27"/>
      <c r="N144" s="27"/>
      <c r="O144" s="27"/>
      <c r="P144" s="27"/>
      <c r="Q144" s="27">
        <v>92</v>
      </c>
      <c r="R144" s="18" t="s">
        <v>510</v>
      </c>
      <c r="S144" s="20" t="s">
        <v>511</v>
      </c>
      <c r="T144" s="18" t="s">
        <v>36</v>
      </c>
    </row>
    <row r="145" s="3" customFormat="1" ht="408" customHeight="1" spans="1:20">
      <c r="A145" s="18"/>
      <c r="B145" s="18"/>
      <c r="C145" s="18"/>
      <c r="D145" s="18"/>
      <c r="E145" s="20"/>
      <c r="F145" s="18"/>
      <c r="G145" s="18"/>
      <c r="H145" s="18"/>
      <c r="I145" s="18"/>
      <c r="J145" s="18"/>
      <c r="K145" s="18"/>
      <c r="L145" s="18"/>
      <c r="M145" s="27"/>
      <c r="N145" s="27"/>
      <c r="O145" s="27"/>
      <c r="P145" s="27"/>
      <c r="Q145" s="27"/>
      <c r="R145" s="20"/>
      <c r="S145" s="20"/>
      <c r="T145" s="18"/>
    </row>
    <row r="146" s="1" customFormat="1" spans="1:19">
      <c r="A146" s="33"/>
      <c r="B146" s="33"/>
      <c r="C146" s="9"/>
      <c r="D146" s="2"/>
      <c r="E146" s="10"/>
      <c r="F146" s="2"/>
      <c r="G146" s="9"/>
      <c r="H146" s="2"/>
      <c r="S146" s="11"/>
    </row>
  </sheetData>
  <mergeCells count="43">
    <mergeCell ref="A1:T1"/>
    <mergeCell ref="A2:B2"/>
    <mergeCell ref="D2:E2"/>
    <mergeCell ref="I3:Q3"/>
    <mergeCell ref="J4:N4"/>
    <mergeCell ref="A6:B6"/>
    <mergeCell ref="A146:B146"/>
    <mergeCell ref="D146:E146"/>
    <mergeCell ref="A3:A5"/>
    <mergeCell ref="A144:A145"/>
    <mergeCell ref="B3:B5"/>
    <mergeCell ref="B144:B145"/>
    <mergeCell ref="C3:C5"/>
    <mergeCell ref="C144:C145"/>
    <mergeCell ref="D3:D5"/>
    <mergeCell ref="D144:D145"/>
    <mergeCell ref="E3:E5"/>
    <mergeCell ref="E144:E145"/>
    <mergeCell ref="F3:F5"/>
    <mergeCell ref="F144:F145"/>
    <mergeCell ref="G3:G5"/>
    <mergeCell ref="G144:G145"/>
    <mergeCell ref="H3:H5"/>
    <mergeCell ref="H144:H145"/>
    <mergeCell ref="I4:I5"/>
    <mergeCell ref="I144:I145"/>
    <mergeCell ref="J144:J145"/>
    <mergeCell ref="K144:K145"/>
    <mergeCell ref="L144:L145"/>
    <mergeCell ref="M144:M145"/>
    <mergeCell ref="N144:N145"/>
    <mergeCell ref="O4:O5"/>
    <mergeCell ref="O144:O145"/>
    <mergeCell ref="P4:P5"/>
    <mergeCell ref="P144:P145"/>
    <mergeCell ref="Q4:Q5"/>
    <mergeCell ref="Q144:Q145"/>
    <mergeCell ref="R3:R5"/>
    <mergeCell ref="R144:R145"/>
    <mergeCell ref="S3:S5"/>
    <mergeCell ref="S144:S145"/>
    <mergeCell ref="T3:T5"/>
    <mergeCell ref="T144:T14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后青春的诗</cp:lastModifiedBy>
  <dcterms:created xsi:type="dcterms:W3CDTF">2024-10-10T02:28:00Z</dcterms:created>
  <dcterms:modified xsi:type="dcterms:W3CDTF">2024-10-10T02:30:22Z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AFD86C358EEC43D5BF37EDD4AC361A1E_11</vt:lpwstr>
  </property>
  <property fmtid="{D5CDD505-2E9C-101B-9397-08002B2CF9AE}" pid="3" name="KSOProductBuildVer">
    <vt:lpwstr>2052-12.1.0.18276</vt:lpwstr>
  </property>
</Properties>
</file>