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2" r:id="rId1"/>
  </sheets>
  <definedNames>
    <definedName name="_xlnm._FilterDatabase" localSheetId="0" hidden="1">Sheet1!$A$1:$L$34</definedName>
    <definedName name="_xlnm.Print_Area" localSheetId="0">Sheet1!$A$1:$L$34</definedName>
    <definedName name="_xlnm.Print_Titles" localSheetId="0">Sheet1!$2:$2</definedName>
  </definedNames>
  <calcPr calcId="144525" concurrentCalc="0"/>
</workbook>
</file>

<file path=xl/sharedStrings.xml><?xml version="1.0" encoding="utf-8"?>
<sst xmlns="http://schemas.openxmlformats.org/spreadsheetml/2006/main" count="163" uniqueCount="95">
  <si>
    <t>利通区计划实施生态建设项目清单</t>
  </si>
  <si>
    <t>序号</t>
  </si>
  <si>
    <t>项目名称</t>
  </si>
  <si>
    <t>建设
性质（新建、续建）</t>
  </si>
  <si>
    <t>建设规模及主要内容</t>
  </si>
  <si>
    <t>建设年限</t>
  </si>
  <si>
    <t>总投资</t>
  </si>
  <si>
    <t>2024年
计划投资</t>
  </si>
  <si>
    <t>2025年
计划投资</t>
  </si>
  <si>
    <t>投资性质    （企业投资、政府投资）</t>
  </si>
  <si>
    <t>计划开工日期</t>
  </si>
  <si>
    <t>项目实施单位</t>
  </si>
  <si>
    <t>备注</t>
  </si>
  <si>
    <t>合计（20个）</t>
  </si>
  <si>
    <t>一</t>
  </si>
  <si>
    <t>环境整治类项目合计（6个）</t>
  </si>
  <si>
    <t>（一）</t>
  </si>
  <si>
    <t>污水垃圾处理项目（3个）</t>
  </si>
  <si>
    <t>1</t>
  </si>
  <si>
    <t>郭家桥乡农村生活污水建设项目</t>
  </si>
  <si>
    <t>新建</t>
  </si>
  <si>
    <t>敷设D300I级钢筋混凝土排水管2182米，De315HDPE双壁波纹排水支管5950米，接户De110塑料排水预留管10640米等</t>
  </si>
  <si>
    <t>2024-2025</t>
  </si>
  <si>
    <t>政府投资</t>
  </si>
  <si>
    <t>吴忠市生态环境局利通分局</t>
  </si>
  <si>
    <t>已列入市级清单</t>
  </si>
  <si>
    <t>2</t>
  </si>
  <si>
    <t>吴忠市生活垃圾填埋场一期综合治理项目</t>
  </si>
  <si>
    <t>在利通区黄羊沟对吴忠市生活垃圾填埋场一期及八乡镇生活垃圾填埋场进行封场，总封场面积126396㎡，绿化灌及生态恢复面积123698㎡，封场覆盖系统、地表水导排系统、气体收集工程、环境检测及设备配套等</t>
  </si>
  <si>
    <t>吴忠市利通区城乡环境卫生管理中心</t>
  </si>
  <si>
    <t>3</t>
  </si>
  <si>
    <t>吴忠市第二生活垃圾填埋场环境综合治理项目</t>
  </si>
  <si>
    <t>对五里坡移民安置区填埋场封场，封场面积11484.5㎡，生态恢复面积10440.5㎡，地表水导排系统、气体收集系统、地下水检测系统、环卫车辆等</t>
  </si>
  <si>
    <t>（二）</t>
  </si>
  <si>
    <t>环境整治项目（3个）</t>
  </si>
  <si>
    <t>利通区2024年高质量美丽宜居村庄</t>
  </si>
  <si>
    <t>马莲渠村、新华桥村、早元村和涝河桥村4个美丽村庄，对村庄环境整治、渠道砌护、道路改造、停车场建设等</t>
  </si>
  <si>
    <t>吴忠市利通区住房城乡建设和交通局</t>
  </si>
  <si>
    <t>利通区2024年财政奖补“一事一议”项目</t>
  </si>
  <si>
    <t>对各乡镇人居环境进行整治</t>
  </si>
  <si>
    <t>各乡镇</t>
  </si>
  <si>
    <t>吴忠市利通区2024年农村人居环境整治提升整县推进项目</t>
  </si>
  <si>
    <t>对吴忠市利通区14个行政村进行农村人居环境整治提升，整治内容主要包括巷道硬化、巷道两侧人行道面包砖铺装、污水管网新建及改造、渠道砌护、入户路硬化、入户桥维修、安装太阳能路灯、设置垃圾分类点、环境整治、厕所运维、残垣断壁拆除等内容</t>
  </si>
  <si>
    <t>吴忠市利通区农业农村局</t>
  </si>
  <si>
    <t>二</t>
  </si>
  <si>
    <t>生态修复类项目合计（12个）</t>
  </si>
  <si>
    <t>海绵城市建设项目（4个）</t>
  </si>
  <si>
    <t>板桥乡梁湾中心村保障性安居工程配套基础设施海绵改造项目</t>
  </si>
  <si>
    <t>续建</t>
  </si>
  <si>
    <t>主要实施排水管网改造6829米，给水管网改造7819米，供暖管网改造2130米，电力管网改造7586米，配套实施小区道路21766平方米，配套完善小区绿化、检查井、雨水篦子、化粪池等基础设施</t>
  </si>
  <si>
    <t>2023-2024</t>
  </si>
  <si>
    <t>吴忠市利通区板桥乡人民政府</t>
  </si>
  <si>
    <t>板桥乡罗家湖中心村保障性安居工程配套基础设施海绵改造项目</t>
  </si>
  <si>
    <t>主要实施排水管网改造4250米，供暖管网改造6760米，配套实施小区道路31008平方米，配套完善小区绿化、检查井、雨水篦子、化粪池等基础设施</t>
  </si>
  <si>
    <t>保障性安居工程配套基础设施海绵改造2024年新建项目</t>
  </si>
  <si>
    <t>实施2024年保障性安居工程等保障性安居工程小区雨污分流、下沉式绿地等海绵改造</t>
  </si>
  <si>
    <t>吴忠市生态文旅岸线利通区示范段项目</t>
  </si>
  <si>
    <r>
      <rPr>
        <sz val="16"/>
        <rFont val="宋体"/>
        <charset val="134"/>
        <scheme val="minor"/>
      </rPr>
      <t xml:space="preserve">①新建古城湾露营地内公共卫生间1座。
②新建科技广场服务驿站1座。
③新建早元村服务驿站1座。
④改造新华桥游客服务中心。
⑤改造古城湾服务驿站。
</t>
    </r>
    <r>
      <rPr>
        <sz val="16"/>
        <rFont val="汉仪书宋二S"/>
        <charset val="134"/>
      </rPr>
      <t>⑥</t>
    </r>
    <r>
      <rPr>
        <sz val="16"/>
        <rFont val="宋体"/>
        <charset val="134"/>
        <scheme val="minor"/>
      </rPr>
      <t>慢行绿道铺装51001㎡，新建绿化47979㎡及其他配套设施。</t>
    </r>
  </si>
  <si>
    <t>吴忠市利通文化旅游体育广电局</t>
  </si>
  <si>
    <t>水土保持项目（1个）</t>
  </si>
  <si>
    <t>宁夏重点山洪沟治理项目吴忠市利通区五里坡花水沟治理工程</t>
  </si>
  <si>
    <t>防洪标准10年一遇，治理沟道9公里，其中砌护8.3公里，铺设防汛道路9公里。</t>
  </si>
  <si>
    <t>吴忠市利通区水务局</t>
  </si>
  <si>
    <t>（三）</t>
  </si>
  <si>
    <t>国土绿化整治项目（1个）</t>
  </si>
  <si>
    <t>2024-2025年国土绿化项目</t>
  </si>
  <si>
    <t>完成营造林2.2万亩，其中新造林面积0.6万亩，退化改造提升面积1.6万亩</t>
  </si>
  <si>
    <t>吴忠市利通区自然资源局</t>
  </si>
  <si>
    <t>（四）</t>
  </si>
  <si>
    <t>荒漠化治理项目（1个）</t>
  </si>
  <si>
    <t>宁夏吴忠市利通区牛首山东麓荒漠化土地生态修复项目</t>
  </si>
  <si>
    <t>在扁担沟镇、孙家滩地区完成生态修复15.4万亩，其中：绿色通道建设面积7659.3 亩，防风固沙林建设面积 2135.7 亩，退化林改造建设面积45471.2 亩，高标准生态经济林建设面积 1500亩，围栏封育面积 97233.8 亩</t>
  </si>
  <si>
    <t>（五）</t>
  </si>
  <si>
    <t>水流域治理项目（3个）</t>
  </si>
  <si>
    <t>苦水河利通区段综合治理工程2023年度建设项目</t>
  </si>
  <si>
    <t>本次治理范围为苦水河干流利通区段（银西高速至苦水河入黄河口），河道桩号102+129～118+455段，总长16.326公里。苦水河银西高速至入黄河口段设计防洪标准为20年一遇</t>
  </si>
  <si>
    <t>苦水河利通区段综合治理工程2024年度建设项目</t>
  </si>
  <si>
    <t>新建护岸工程15处长度5.5公里，提标改造巡护道路9.2公里，改造生产桥1座</t>
  </si>
  <si>
    <t>利通区双吉沟整治工程</t>
  </si>
  <si>
    <t>砌护沟道8.78公里，修建截墙24座，修建过水路面1座</t>
  </si>
  <si>
    <t>（六）</t>
  </si>
  <si>
    <t>河湖湿地生态保护修复项目（2个）</t>
  </si>
  <si>
    <t>吴忠市利通区渔光湖水环境综合治理项目</t>
  </si>
  <si>
    <t>项目建设总面积为 3922 亩，主要内容分别为污染底泥清理、人工湿地修复建设、生态护岸建设、生态隔离带建、生态沟渠建设 、建立水生态监测引水口1 处，水生态监测点3处，绿化灌溉泵站1处</t>
  </si>
  <si>
    <t>吴忠市苦水河（双吉沟-吴灵青公路段）生态修复与水质改善工程</t>
  </si>
  <si>
    <t>对吴灵青公路至双吉沟段实施生态修复与水质改善，长度36.5公里</t>
  </si>
  <si>
    <t>三</t>
  </si>
  <si>
    <t>绿色发展类项目合计（2个）</t>
  </si>
  <si>
    <t>吴忠林场10万吨林业剩余物收储与资源化利用项目</t>
  </si>
  <si>
    <t>规划占地 50 亩，总建筑面积 6300 平方米；建设标准化生产车间两栋，化验室、仓库、办公楼、中转车间各 1 座;配套建设围墙、大门、道路及绿化等</t>
  </si>
  <si>
    <t>社会投资</t>
  </si>
  <si>
    <t>吴忠林场</t>
  </si>
  <si>
    <t>吴忠市东星塑料制品有限公司年产3万吨绿色智能包装产业园建设项目</t>
  </si>
  <si>
    <t>新建生产车间、原料库、成品库、辅助用房等建构筑物建筑面积39800平方米，新增全自动塑料气压热成型机等生产及辅助设施</t>
  </si>
  <si>
    <t>吴忠市东星塑料制品有限公司</t>
  </si>
</sst>
</file>

<file path=xl/styles.xml><?xml version="1.0" encoding="utf-8"?>
<styleSheet xmlns="http://schemas.openxmlformats.org/spreadsheetml/2006/main">
  <numFmts count="6">
    <numFmt numFmtId="176" formatCode="yyyy&quot;年&quot;m&quot;月&quot;;@"/>
    <numFmt numFmtId="177" formatCode="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0">
    <font>
      <sz val="11"/>
      <color theme="1"/>
      <name val="宋体"/>
      <charset val="134"/>
      <scheme val="minor"/>
    </font>
    <font>
      <sz val="11"/>
      <color theme="1"/>
      <name val="Times New Roman"/>
      <charset val="134"/>
    </font>
    <font>
      <b/>
      <sz val="14"/>
      <name val="宋体"/>
      <charset val="134"/>
      <scheme val="minor"/>
    </font>
    <font>
      <b/>
      <sz val="18"/>
      <name val="宋体"/>
      <charset val="134"/>
      <scheme val="minor"/>
    </font>
    <font>
      <b/>
      <sz val="16"/>
      <name val="宋体"/>
      <charset val="0"/>
      <scheme val="minor"/>
    </font>
    <font>
      <sz val="16"/>
      <color rgb="FFFF0000"/>
      <name val="宋体"/>
      <charset val="134"/>
      <scheme val="minor"/>
    </font>
    <font>
      <sz val="16"/>
      <name val="宋体"/>
      <charset val="134"/>
      <scheme val="minor"/>
    </font>
    <font>
      <b/>
      <sz val="16"/>
      <name val="宋体"/>
      <charset val="134"/>
      <scheme val="minor"/>
    </font>
    <font>
      <sz val="16"/>
      <color theme="1"/>
      <name val="Times New Roman"/>
      <charset val="134"/>
    </font>
    <font>
      <sz val="28"/>
      <name val="方正小标宋_GBK"/>
      <charset val="134"/>
    </font>
    <font>
      <sz val="16"/>
      <name val="Times New Roman"/>
      <charset val="134"/>
    </font>
    <font>
      <sz val="28"/>
      <name val="Times New Roman"/>
      <charset val="134"/>
    </font>
    <font>
      <sz val="1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sz val="10"/>
      <name val="Helv"/>
      <charset val="0"/>
    </font>
    <font>
      <sz val="12"/>
      <name val="宋体"/>
      <charset val="134"/>
    </font>
    <font>
      <b/>
      <sz val="11"/>
      <color theme="1"/>
      <name val="宋体"/>
      <charset val="0"/>
      <scheme val="minor"/>
    </font>
    <font>
      <sz val="11"/>
      <color rgb="FF9C0006"/>
      <name val="宋体"/>
      <charset val="0"/>
      <scheme val="minor"/>
    </font>
    <font>
      <i/>
      <sz val="11"/>
      <color rgb="FF7F7F7F"/>
      <name val="宋体"/>
      <charset val="0"/>
      <scheme val="minor"/>
    </font>
    <font>
      <b/>
      <sz val="13"/>
      <color theme="3"/>
      <name val="宋体"/>
      <charset val="134"/>
      <scheme val="minor"/>
    </font>
    <font>
      <sz val="11"/>
      <color rgb="FF000000"/>
      <name val="宋体"/>
      <charset val="134"/>
    </font>
    <font>
      <sz val="11"/>
      <name val="宋体"/>
      <charset val="134"/>
    </font>
    <font>
      <b/>
      <sz val="15"/>
      <color theme="3"/>
      <name val="宋体"/>
      <charset val="134"/>
      <scheme val="minor"/>
    </font>
    <font>
      <b/>
      <sz val="11"/>
      <color rgb="FFFFFFFF"/>
      <name val="宋体"/>
      <charset val="0"/>
      <scheme val="minor"/>
    </font>
    <font>
      <sz val="11"/>
      <color rgb="FFFA7D00"/>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b/>
      <sz val="11"/>
      <color rgb="FF3F3F3F"/>
      <name val="宋体"/>
      <charset val="0"/>
      <scheme val="minor"/>
    </font>
    <font>
      <sz val="11"/>
      <color rgb="FF000000"/>
      <name val="等线"/>
      <charset val="134"/>
    </font>
    <font>
      <sz val="10"/>
      <name val="Helv"/>
      <charset val="134"/>
    </font>
    <font>
      <b/>
      <sz val="18"/>
      <color theme="3"/>
      <name val="宋体"/>
      <charset val="134"/>
      <scheme val="minor"/>
    </font>
    <font>
      <sz val="11"/>
      <color rgb="FFFF0000"/>
      <name val="宋体"/>
      <charset val="0"/>
      <scheme val="minor"/>
    </font>
    <font>
      <u/>
      <sz val="11"/>
      <color rgb="FF0000FF"/>
      <name val="宋体"/>
      <charset val="0"/>
      <scheme val="minor"/>
    </font>
    <font>
      <sz val="11"/>
      <color rgb="FF006100"/>
      <name val="宋体"/>
      <charset val="0"/>
      <scheme val="minor"/>
    </font>
    <font>
      <sz val="16"/>
      <name val="汉仪书宋二S"/>
      <charset val="134"/>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8" tint="0.799981688894314"/>
        <bgColor indexed="64"/>
      </patternFill>
    </fill>
    <fill>
      <patternFill patternType="solid">
        <fgColor rgb="FFFFC7CE"/>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64">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24" fillId="0" borderId="0">
      <alignment vertical="center"/>
    </xf>
    <xf numFmtId="0" fontId="19" fillId="0" borderId="0"/>
    <xf numFmtId="0" fontId="19" fillId="0" borderId="0" applyNumberFormat="false" applyFill="false" applyBorder="false" applyAlignment="false" applyProtection="false">
      <alignment vertical="center"/>
    </xf>
    <xf numFmtId="0" fontId="29" fillId="0" borderId="0"/>
    <xf numFmtId="0" fontId="29" fillId="0" borderId="0">
      <alignment vertical="center"/>
    </xf>
    <xf numFmtId="0" fontId="0" fillId="0" borderId="0">
      <alignment vertical="center"/>
    </xf>
    <xf numFmtId="0" fontId="14" fillId="22"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32" fillId="11" borderId="8" applyNumberFormat="false" applyAlignment="false" applyProtection="false">
      <alignment vertical="center"/>
    </xf>
    <xf numFmtId="0" fontId="27" fillId="21" borderId="5" applyNumberFormat="false" applyAlignment="false" applyProtection="false">
      <alignment vertical="center"/>
    </xf>
    <xf numFmtId="0" fontId="21" fillId="15" borderId="0" applyNumberFormat="false" applyBorder="false" applyAlignment="false" applyProtection="false">
      <alignment vertical="center"/>
    </xf>
    <xf numFmtId="0" fontId="26" fillId="0" borderId="4" applyNumberFormat="false" applyFill="false" applyAlignment="false" applyProtection="false">
      <alignment vertical="center"/>
    </xf>
    <xf numFmtId="0" fontId="19" fillId="0" borderId="0">
      <alignment vertical="center"/>
    </xf>
    <xf numFmtId="0" fontId="22" fillId="0" borderId="0" applyNumberFormat="false" applyFill="false" applyBorder="false" applyAlignment="false" applyProtection="false">
      <alignment vertical="center"/>
    </xf>
    <xf numFmtId="0" fontId="23" fillId="0" borderId="4" applyNumberFormat="false" applyFill="false" applyAlignment="false" applyProtection="false">
      <alignment vertical="center"/>
    </xf>
    <xf numFmtId="0" fontId="13"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24"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14" fillId="25" borderId="0" applyNumberFormat="false" applyBorder="false" applyAlignment="false" applyProtection="false">
      <alignment vertical="center"/>
    </xf>
    <xf numFmtId="0" fontId="31" fillId="0" borderId="7" applyNumberFormat="false" applyFill="false" applyAlignment="false" applyProtection="false">
      <alignment vertical="center"/>
    </xf>
    <xf numFmtId="0" fontId="34" fillId="0" borderId="0">
      <protection locked="false"/>
    </xf>
    <xf numFmtId="0" fontId="20" fillId="0" borderId="3" applyNumberFormat="false" applyFill="false" applyAlignment="false" applyProtection="false">
      <alignment vertical="center"/>
    </xf>
    <xf numFmtId="0" fontId="13" fillId="27" borderId="0" applyNumberFormat="false" applyBorder="false" applyAlignment="false" applyProtection="false">
      <alignment vertical="center"/>
    </xf>
    <xf numFmtId="0" fontId="13" fillId="30"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9" fillId="0" borderId="0">
      <alignment vertical="center"/>
    </xf>
    <xf numFmtId="0" fontId="13" fillId="17" borderId="0" applyNumberFormat="false" applyBorder="false" applyAlignment="false" applyProtection="false">
      <alignment vertical="center"/>
    </xf>
    <xf numFmtId="0" fontId="33" fillId="0" borderId="0">
      <protection locked="false"/>
    </xf>
    <xf numFmtId="0" fontId="28" fillId="0" borderId="6"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13"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13" fillId="28" borderId="0" applyNumberFormat="false" applyBorder="false" applyAlignment="false" applyProtection="false">
      <alignment vertical="center"/>
    </xf>
    <xf numFmtId="0" fontId="0" fillId="31" borderId="9" applyNumberFormat="false" applyFont="false" applyAlignment="false" applyProtection="false">
      <alignment vertical="center"/>
    </xf>
    <xf numFmtId="0" fontId="14" fillId="32" borderId="0" applyNumberFormat="false" applyBorder="false" applyAlignment="false" applyProtection="false">
      <alignment vertical="center"/>
    </xf>
    <xf numFmtId="0" fontId="38" fillId="33"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8" fillId="0" borderId="0">
      <protection locked="false"/>
    </xf>
    <xf numFmtId="0" fontId="16" fillId="12" borderId="0" applyNumberFormat="false" applyBorder="false" applyAlignment="false" applyProtection="false">
      <alignment vertical="center"/>
    </xf>
    <xf numFmtId="0" fontId="15" fillId="11" borderId="2" applyNumberFormat="false" applyAlignment="false" applyProtection="false">
      <alignment vertical="center"/>
    </xf>
    <xf numFmtId="0" fontId="14" fillId="1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4" fillId="23" borderId="0" applyNumberFormat="false" applyBorder="false" applyAlignment="false" applyProtection="false">
      <alignment vertical="center"/>
    </xf>
    <xf numFmtId="0" fontId="14" fillId="26"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16"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7" fillId="13" borderId="2" applyNumberFormat="false" applyAlignment="false" applyProtection="false">
      <alignment vertical="center"/>
    </xf>
    <xf numFmtId="0" fontId="13" fillId="5"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52">
    <xf numFmtId="0" fontId="0" fillId="0" borderId="0" xfId="0">
      <alignment vertical="center"/>
    </xf>
    <xf numFmtId="0" fontId="1" fillId="0" borderId="0" xfId="0" applyFont="true" applyAlignment="true">
      <alignment horizontal="center" vertical="center"/>
    </xf>
    <xf numFmtId="0" fontId="2" fillId="0" borderId="0" xfId="0" applyFont="true" applyFill="true" applyAlignment="true">
      <alignment horizontal="center" vertical="center"/>
    </xf>
    <xf numFmtId="0" fontId="3" fillId="0" borderId="0" xfId="0" applyFont="true" applyFill="true" applyAlignment="true">
      <alignment horizontal="center" vertical="center"/>
    </xf>
    <xf numFmtId="0" fontId="4" fillId="0" borderId="0" xfId="0" applyFont="true" applyFill="true" applyBorder="true" applyAlignment="true">
      <alignment vertical="center"/>
    </xf>
    <xf numFmtId="0" fontId="5" fillId="0" borderId="0" xfId="0" applyFont="true" applyFill="true">
      <alignment vertical="center"/>
    </xf>
    <xf numFmtId="0" fontId="6" fillId="0" borderId="0" xfId="0" applyFont="true" applyFill="true">
      <alignment vertical="center"/>
    </xf>
    <xf numFmtId="0" fontId="5" fillId="2" borderId="0" xfId="0" applyFont="true" applyFill="true">
      <alignment vertical="center"/>
    </xf>
    <xf numFmtId="0" fontId="6" fillId="0" borderId="0" xfId="0" applyFont="true" applyFill="true" applyAlignment="true">
      <alignment vertical="center"/>
    </xf>
    <xf numFmtId="0" fontId="5" fillId="0" borderId="0" xfId="0" applyFont="true" applyFill="true" applyAlignment="true">
      <alignment vertical="center"/>
    </xf>
    <xf numFmtId="0" fontId="7" fillId="0" borderId="0" xfId="0" applyFont="true" applyFill="true">
      <alignment vertical="center"/>
    </xf>
    <xf numFmtId="0" fontId="1" fillId="0" borderId="0" xfId="0" applyNumberFormat="true" applyFont="true" applyFill="true" applyAlignment="true">
      <alignment horizontal="center" vertical="center" wrapText="true"/>
    </xf>
    <xf numFmtId="0" fontId="8" fillId="0" borderId="0" xfId="0" applyNumberFormat="true" applyFont="true" applyFill="true" applyAlignment="true">
      <alignment horizontal="left" vertical="center" wrapText="true"/>
    </xf>
    <xf numFmtId="0" fontId="1" fillId="0" borderId="0" xfId="0" applyNumberFormat="true" applyFont="true" applyFill="true" applyAlignment="true">
      <alignment horizontal="justify" vertical="center" wrapText="true"/>
    </xf>
    <xf numFmtId="177" fontId="1" fillId="0" borderId="0" xfId="0" applyNumberFormat="true" applyFont="true" applyFill="true" applyAlignment="true">
      <alignment horizontal="center" vertical="center" wrapText="true"/>
    </xf>
    <xf numFmtId="176" fontId="1" fillId="0" borderId="0" xfId="0" applyNumberFormat="true" applyFont="true" applyFill="true" applyAlignment="true">
      <alignment horizontal="center" vertical="center" wrapText="true"/>
    </xf>
    <xf numFmtId="0" fontId="9" fillId="0" borderId="0" xfId="0" applyNumberFormat="true" applyFont="true" applyFill="true" applyAlignment="true">
      <alignment horizontal="center" vertical="center" wrapText="true"/>
    </xf>
    <xf numFmtId="0" fontId="10" fillId="0" borderId="0" xfId="0" applyNumberFormat="true" applyFont="true" applyFill="true" applyAlignment="true">
      <alignment horizontal="left" vertical="center" wrapText="true"/>
    </xf>
    <xf numFmtId="0" fontId="11" fillId="0" borderId="0" xfId="0" applyNumberFormat="true" applyFont="true" applyFill="true" applyAlignment="true">
      <alignment horizontal="center" vertical="center" wrapText="true"/>
    </xf>
    <xf numFmtId="0" fontId="11" fillId="0" borderId="0" xfId="0" applyNumberFormat="true" applyFont="true" applyFill="true" applyAlignment="true">
      <alignment horizontal="justify" vertical="center" wrapText="true"/>
    </xf>
    <xf numFmtId="0" fontId="2"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left" vertical="center" wrapText="true"/>
    </xf>
    <xf numFmtId="0" fontId="3" fillId="0" borderId="1" xfId="0" applyNumberFormat="true" applyFont="true" applyFill="true" applyBorder="true" applyAlignment="true">
      <alignment horizontal="justify" vertical="center" wrapText="true"/>
    </xf>
    <xf numFmtId="0" fontId="7"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justify" vertical="center" wrapText="true"/>
    </xf>
    <xf numFmtId="49"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justify" vertical="center" wrapText="true"/>
    </xf>
    <xf numFmtId="0" fontId="6" fillId="0" borderId="1" xfId="0" applyFont="true" applyFill="true" applyBorder="true" applyAlignment="true" applyProtection="true">
      <alignment horizontal="center" vertical="center"/>
    </xf>
    <xf numFmtId="0" fontId="6" fillId="0" borderId="1" xfId="0" applyFont="true" applyFill="true" applyBorder="true" applyAlignment="true">
      <alignment horizontal="justify" vertical="center" wrapText="true"/>
    </xf>
    <xf numFmtId="177" fontId="11" fillId="0" borderId="0" xfId="0" applyNumberFormat="true" applyFont="true" applyFill="true" applyAlignment="true">
      <alignment horizontal="center" vertical="center" wrapText="true"/>
    </xf>
    <xf numFmtId="177" fontId="2" fillId="0" borderId="1" xfId="0" applyNumberFormat="true"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0" fontId="6" fillId="0" borderId="1" xfId="0" applyFont="true" applyFill="true" applyBorder="true" applyAlignment="true" applyProtection="true">
      <alignment horizontal="center" vertical="center" wrapText="true"/>
    </xf>
    <xf numFmtId="177" fontId="12" fillId="0" borderId="1" xfId="0" applyNumberFormat="true"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0" fontId="12" fillId="0" borderId="1" xfId="0" applyNumberFormat="true" applyFont="true" applyFill="true" applyBorder="true" applyAlignment="true" applyProtection="true">
      <alignment horizontal="center" vertical="center" wrapText="true"/>
    </xf>
    <xf numFmtId="176" fontId="11" fillId="0" borderId="0" xfId="0" applyNumberFormat="true" applyFont="true" applyFill="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57" fontId="6"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cellXfs>
  <cellStyles count="64">
    <cellStyle name="常规" xfId="0" builtinId="0"/>
    <cellStyle name="常规 20" xfId="1"/>
    <cellStyle name="Normal" xfId="2"/>
    <cellStyle name="常规 14" xfId="3"/>
    <cellStyle name="常规 4" xfId="4"/>
    <cellStyle name="常规_Sheet3_11" xfId="5"/>
    <cellStyle name="常规 2" xfId="6"/>
    <cellStyle name="常规_Sheet1_2" xfId="7"/>
    <cellStyle name="常规_Sheet1" xfId="8"/>
    <cellStyle name="常规_Sheet1_3" xfId="9"/>
    <cellStyle name="常规 4 46" xfId="10"/>
    <cellStyle name="60% - 强调文字颜色 6" xfId="11" builtinId="52"/>
    <cellStyle name="20% - 强调文字颜色 6" xfId="12" builtinId="50"/>
    <cellStyle name="输出" xfId="13" builtinId="21"/>
    <cellStyle name="检查单元格" xfId="14" builtinId="23"/>
    <cellStyle name="差" xfId="15" builtinId="27"/>
    <cellStyle name="标题 1" xfId="16" builtinId="16"/>
    <cellStyle name="常规 2 2 2" xfId="17"/>
    <cellStyle name="解释性文本" xfId="18" builtinId="53"/>
    <cellStyle name="标题 2" xfId="19" builtinId="17"/>
    <cellStyle name="40% - 强调文字颜色 5" xfId="20" builtinId="47"/>
    <cellStyle name="千位分隔[0]" xfId="21" builtinId="6"/>
    <cellStyle name="40% - 强调文字颜色 6" xfId="22" builtinId="51"/>
    <cellStyle name="超链接" xfId="23" builtinId="8"/>
    <cellStyle name="强调文字颜色 5" xfId="24" builtinId="45"/>
    <cellStyle name="标题 3" xfId="25" builtinId="18"/>
    <cellStyle name="常规_Sheet1_1 2" xfId="26"/>
    <cellStyle name="汇总" xfId="27" builtinId="25"/>
    <cellStyle name="20% - 强调文字颜色 1" xfId="28" builtinId="30"/>
    <cellStyle name="40% - 强调文字颜色 1" xfId="29" builtinId="31"/>
    <cellStyle name="强调文字颜色 6" xfId="30" builtinId="49"/>
    <cellStyle name="千位分隔" xfId="31" builtinId="3"/>
    <cellStyle name="标题" xfId="32" builtinId="15"/>
    <cellStyle name="已访问的超链接" xfId="33" builtinId="9"/>
    <cellStyle name="常规 2 2" xfId="34"/>
    <cellStyle name="40% - 强调文字颜色 4" xfId="35" builtinId="43"/>
    <cellStyle name="常规 3" xfId="36"/>
    <cellStyle name="链接单元格" xfId="37" builtinId="24"/>
    <cellStyle name="标题 4" xfId="38" builtinId="19"/>
    <cellStyle name="20% - 强调文字颜色 2" xfId="39" builtinId="34"/>
    <cellStyle name="货币[0]" xfId="40" builtinId="7"/>
    <cellStyle name="警告文本" xfId="41" builtinId="11"/>
    <cellStyle name="40% - 强调文字颜色 2" xfId="42" builtinId="35"/>
    <cellStyle name="注释" xfId="43" builtinId="10"/>
    <cellStyle name="60% - 强调文字颜色 3" xfId="44" builtinId="40"/>
    <cellStyle name="好" xfId="45" builtinId="26"/>
    <cellStyle name="20% - 强调文字颜色 5" xfId="46" builtinId="46"/>
    <cellStyle name="常规_Sheet1_1" xfId="47"/>
    <cellStyle name="适中" xfId="48" builtinId="28"/>
    <cellStyle name="计算" xfId="49" builtinId="22"/>
    <cellStyle name="强调文字颜色 1" xfId="50" builtinId="29"/>
    <cellStyle name="60% - 强调文字颜色 4" xfId="51" builtinId="44"/>
    <cellStyle name="60% - 强调文字颜色 1" xfId="52" builtinId="32"/>
    <cellStyle name="强调文字颜色 2" xfId="53" builtinId="33"/>
    <cellStyle name="60% - 强调文字颜色 5" xfId="54" builtinId="48"/>
    <cellStyle name="百分比" xfId="55" builtinId="5"/>
    <cellStyle name="60% - 强调文字颜色 2" xfId="56" builtinId="36"/>
    <cellStyle name="货币" xfId="57" builtinId="4"/>
    <cellStyle name="强调文字颜色 3" xfId="58" builtinId="37"/>
    <cellStyle name="20% - 强调文字颜色 3" xfId="59" builtinId="38"/>
    <cellStyle name="输入" xfId="60" builtinId="20"/>
    <cellStyle name="40% - 强调文字颜色 3" xfId="61" builtinId="39"/>
    <cellStyle name="强调文字颜色 4" xfId="62" builtinId="41"/>
    <cellStyle name="20% - 强调文字颜色 4" xfId="63" builtinId="4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34</xdr:row>
      <xdr:rowOff>0</xdr:rowOff>
    </xdr:from>
    <xdr:to>
      <xdr:col>1</xdr:col>
      <xdr:colOff>2046605</xdr:colOff>
      <xdr:row>34</xdr:row>
      <xdr:rowOff>166370</xdr:rowOff>
    </xdr:to>
    <xdr:pic>
      <xdr:nvPicPr>
        <xdr:cNvPr id="2"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3"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4"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5"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6"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7"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8"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9"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10"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11"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12"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13"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14"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15"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16"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17"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18"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19"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20"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21"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22"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23"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24"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25"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26"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27"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28"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29"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30"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31"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32"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33"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34"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35"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36"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37"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38"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39"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40"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41"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42"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43"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44"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45"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46"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47"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48"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49"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50"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51"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52"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53"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54"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55"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56"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57"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58"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59"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60"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61"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62"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63"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64"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65"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66"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67"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68"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69"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70"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71"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72"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2046605</xdr:colOff>
      <xdr:row>34</xdr:row>
      <xdr:rowOff>166370</xdr:rowOff>
    </xdr:to>
    <xdr:pic>
      <xdr:nvPicPr>
        <xdr:cNvPr id="73" name="Picture 1027" descr="clip_image2400" hidden="true"/>
        <xdr:cNvPicPr>
          <a:picLocks noChangeAspect="true"/>
        </xdr:cNvPicPr>
      </xdr:nvPicPr>
      <xdr:blipFill>
        <a:blip r:embed="rId1"/>
        <a:stretch>
          <a:fillRect/>
        </a:stretch>
      </xdr:blipFill>
      <xdr:spPr>
        <a:xfrm>
          <a:off x="857250" y="37922200"/>
          <a:ext cx="2046605" cy="16637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74"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75"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76"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77"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78"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79"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80"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81"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82"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83"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84"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85"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86"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87"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88"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89"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90"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91"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92"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93"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94"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95"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96"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97"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98"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99"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00"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01"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02"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03"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04"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05"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06"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07"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08"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09"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10"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11"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12"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13"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14"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15"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16"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17"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18"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19"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20"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21"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22"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23"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24"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25"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26"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27"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28"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29"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30"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31"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32"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33"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34"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35"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36"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37"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38"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39"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40"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41"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42"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43"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44"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twoCellAnchor editAs="oneCell">
    <xdr:from>
      <xdr:col>1</xdr:col>
      <xdr:colOff>0</xdr:colOff>
      <xdr:row>34</xdr:row>
      <xdr:rowOff>0</xdr:rowOff>
    </xdr:from>
    <xdr:to>
      <xdr:col>1</xdr:col>
      <xdr:colOff>2041525</xdr:colOff>
      <xdr:row>34</xdr:row>
      <xdr:rowOff>165100</xdr:rowOff>
    </xdr:to>
    <xdr:pic>
      <xdr:nvPicPr>
        <xdr:cNvPr id="145" name="Picture 1027" descr="clip_image2400" hidden="true"/>
        <xdr:cNvPicPr>
          <a:picLocks noChangeAspect="true"/>
        </xdr:cNvPicPr>
      </xdr:nvPicPr>
      <xdr:blipFill>
        <a:blip r:embed="rId1"/>
        <a:stretch>
          <a:fillRect/>
        </a:stretch>
      </xdr:blipFill>
      <xdr:spPr>
        <a:xfrm>
          <a:off x="857250" y="37922200"/>
          <a:ext cx="2041525" cy="1651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A34"/>
  <sheetViews>
    <sheetView tabSelected="1" view="pageBreakPreview" zoomScale="78" zoomScaleNormal="90" zoomScaleSheetLayoutView="78" workbookViewId="0">
      <pane ySplit="2" topLeftCell="A17" activePane="bottomLeft" state="frozen"/>
      <selection/>
      <selection pane="bottomLeft" activeCell="J21" sqref="J21"/>
    </sheetView>
  </sheetViews>
  <sheetFormatPr defaultColWidth="8.89166666666667" defaultRowHeight="24.75"/>
  <cols>
    <col min="1" max="1" width="11.25" style="11" customWidth="true"/>
    <col min="2" max="2" width="43.7416666666667" style="12" customWidth="true"/>
    <col min="3" max="3" width="12.175" style="11" customWidth="true"/>
    <col min="4" max="4" width="51.25" style="13" customWidth="true"/>
    <col min="5" max="5" width="12.5" style="11" customWidth="true"/>
    <col min="6" max="6" width="12.5" style="14" customWidth="true"/>
    <col min="7" max="7" width="12.75" style="14" customWidth="true"/>
    <col min="8" max="8" width="12.25" style="14" customWidth="true"/>
    <col min="9" max="9" width="16.9833333333333" style="11" customWidth="true"/>
    <col min="10" max="10" width="19.125" style="15" customWidth="true"/>
    <col min="11" max="11" width="21" style="11" customWidth="true"/>
    <col min="12" max="12" width="14.825" style="11" customWidth="true"/>
    <col min="13" max="13" width="17.125" style="1"/>
    <col min="14" max="16384" width="8.89166666666667" style="1"/>
  </cols>
  <sheetData>
    <row r="1" s="1" customFormat="true" ht="74" customHeight="true" spans="1:12">
      <c r="A1" s="16" t="s">
        <v>0</v>
      </c>
      <c r="B1" s="17"/>
      <c r="C1" s="18"/>
      <c r="D1" s="19"/>
      <c r="E1" s="18"/>
      <c r="F1" s="32"/>
      <c r="G1" s="32"/>
      <c r="H1" s="32"/>
      <c r="I1" s="18"/>
      <c r="J1" s="42"/>
      <c r="K1" s="18"/>
      <c r="L1" s="18"/>
    </row>
    <row r="2" s="2" customFormat="true" ht="72" customHeight="true" spans="1:12">
      <c r="A2" s="20" t="s">
        <v>1</v>
      </c>
      <c r="B2" s="20" t="s">
        <v>2</v>
      </c>
      <c r="C2" s="20" t="s">
        <v>3</v>
      </c>
      <c r="D2" s="20" t="s">
        <v>4</v>
      </c>
      <c r="E2" s="20" t="s">
        <v>5</v>
      </c>
      <c r="F2" s="33" t="s">
        <v>6</v>
      </c>
      <c r="G2" s="33" t="s">
        <v>7</v>
      </c>
      <c r="H2" s="33" t="s">
        <v>8</v>
      </c>
      <c r="I2" s="20" t="s">
        <v>9</v>
      </c>
      <c r="J2" s="43" t="s">
        <v>10</v>
      </c>
      <c r="K2" s="20" t="s">
        <v>11</v>
      </c>
      <c r="L2" s="20" t="s">
        <v>12</v>
      </c>
    </row>
    <row r="3" s="3" customFormat="true" ht="40" customHeight="true" spans="1:12">
      <c r="A3" s="21"/>
      <c r="B3" s="22" t="s">
        <v>13</v>
      </c>
      <c r="C3" s="21"/>
      <c r="D3" s="23"/>
      <c r="E3" s="21"/>
      <c r="F3" s="34">
        <f>F4+F13+F32</f>
        <v>116056.68</v>
      </c>
      <c r="G3" s="34">
        <f>G4+G13+G32</f>
        <v>59131.65</v>
      </c>
      <c r="H3" s="34">
        <f>H4+H13+H32</f>
        <v>53940</v>
      </c>
      <c r="I3" s="21"/>
      <c r="K3" s="44"/>
      <c r="L3" s="21"/>
    </row>
    <row r="4" s="3" customFormat="true" ht="40" customHeight="true" spans="1:12">
      <c r="A4" s="21" t="s">
        <v>14</v>
      </c>
      <c r="B4" s="22" t="s">
        <v>15</v>
      </c>
      <c r="C4" s="21"/>
      <c r="D4" s="23"/>
      <c r="E4" s="21"/>
      <c r="F4" s="34">
        <f>F5+F9</f>
        <v>11468.69</v>
      </c>
      <c r="G4" s="34">
        <f>G5+G9</f>
        <v>9977</v>
      </c>
      <c r="H4" s="34">
        <f>H5+H9</f>
        <v>1492</v>
      </c>
      <c r="I4" s="21"/>
      <c r="J4" s="44"/>
      <c r="K4" s="21"/>
      <c r="L4" s="21"/>
    </row>
    <row r="5" s="4" customFormat="true" ht="40" customHeight="true" spans="1:12">
      <c r="A5" s="24" t="s">
        <v>16</v>
      </c>
      <c r="B5" s="22" t="s">
        <v>17</v>
      </c>
      <c r="C5" s="24"/>
      <c r="D5" s="25"/>
      <c r="E5" s="35"/>
      <c r="F5" s="36">
        <f>SUM(F6:F8)</f>
        <v>5385.09</v>
      </c>
      <c r="G5" s="36">
        <f>SUM(G6:G8)</f>
        <v>3893.4</v>
      </c>
      <c r="H5" s="36">
        <f>SUM(H6:H8)</f>
        <v>1492</v>
      </c>
      <c r="I5" s="45"/>
      <c r="J5" s="46"/>
      <c r="K5" s="24"/>
      <c r="L5" s="24"/>
    </row>
    <row r="6" s="5" customFormat="true" ht="80" customHeight="true" spans="1:12">
      <c r="A6" s="26" t="s">
        <v>18</v>
      </c>
      <c r="B6" s="27" t="s">
        <v>19</v>
      </c>
      <c r="C6" s="28" t="s">
        <v>20</v>
      </c>
      <c r="D6" s="29" t="s">
        <v>21</v>
      </c>
      <c r="E6" s="37" t="s">
        <v>22</v>
      </c>
      <c r="F6" s="28">
        <v>1655</v>
      </c>
      <c r="G6" s="28">
        <v>1655</v>
      </c>
      <c r="H6" s="28"/>
      <c r="I6" s="47" t="s">
        <v>23</v>
      </c>
      <c r="J6" s="48">
        <v>45414</v>
      </c>
      <c r="K6" s="28" t="s">
        <v>24</v>
      </c>
      <c r="L6" s="28" t="s">
        <v>25</v>
      </c>
    </row>
    <row r="7" s="5" customFormat="true" ht="160" customHeight="true" spans="1:16381">
      <c r="A7" s="26" t="s">
        <v>26</v>
      </c>
      <c r="B7" s="27" t="s">
        <v>27</v>
      </c>
      <c r="C7" s="28" t="s">
        <v>20</v>
      </c>
      <c r="D7" s="29" t="s">
        <v>28</v>
      </c>
      <c r="E7" s="28" t="s">
        <v>22</v>
      </c>
      <c r="F7" s="28">
        <v>2989.09</v>
      </c>
      <c r="G7" s="28">
        <v>1793.4</v>
      </c>
      <c r="H7" s="28">
        <v>1196</v>
      </c>
      <c r="I7" s="47" t="s">
        <v>23</v>
      </c>
      <c r="J7" s="48">
        <v>45442</v>
      </c>
      <c r="K7" s="28" t="s">
        <v>29</v>
      </c>
      <c r="L7" s="49"/>
      <c r="XFA7" s="6"/>
    </row>
    <row r="8" s="5" customFormat="true" ht="135" customHeight="true" spans="1:16381">
      <c r="A8" s="26" t="s">
        <v>30</v>
      </c>
      <c r="B8" s="27" t="s">
        <v>31</v>
      </c>
      <c r="C8" s="28" t="s">
        <v>20</v>
      </c>
      <c r="D8" s="29" t="s">
        <v>32</v>
      </c>
      <c r="E8" s="28" t="s">
        <v>22</v>
      </c>
      <c r="F8" s="28">
        <v>741</v>
      </c>
      <c r="G8" s="28">
        <v>445</v>
      </c>
      <c r="H8" s="28">
        <v>296</v>
      </c>
      <c r="I8" s="28" t="s">
        <v>23</v>
      </c>
      <c r="J8" s="48">
        <v>45808</v>
      </c>
      <c r="K8" s="28" t="s">
        <v>29</v>
      </c>
      <c r="L8" s="49"/>
      <c r="XFA8" s="6"/>
    </row>
    <row r="9" s="5" customFormat="true" ht="40" customHeight="true" spans="1:12">
      <c r="A9" s="24" t="s">
        <v>33</v>
      </c>
      <c r="B9" s="22" t="s">
        <v>34</v>
      </c>
      <c r="C9" s="28"/>
      <c r="D9" s="29"/>
      <c r="E9" s="36"/>
      <c r="F9" s="36">
        <f>SUM(F10:F12)</f>
        <v>6083.6</v>
      </c>
      <c r="G9" s="36">
        <f>SUM(G10:G12)</f>
        <v>6083.6</v>
      </c>
      <c r="H9" s="36">
        <f>SUM(H10:H12)</f>
        <v>0</v>
      </c>
      <c r="I9" s="47"/>
      <c r="J9" s="48"/>
      <c r="K9" s="28"/>
      <c r="L9" s="28"/>
    </row>
    <row r="10" s="6" customFormat="true" ht="116" customHeight="true" spans="1:12">
      <c r="A10" s="28">
        <v>4</v>
      </c>
      <c r="B10" s="27" t="s">
        <v>35</v>
      </c>
      <c r="C10" s="28" t="s">
        <v>20</v>
      </c>
      <c r="D10" s="29" t="s">
        <v>36</v>
      </c>
      <c r="E10" s="28">
        <v>2024</v>
      </c>
      <c r="F10" s="38">
        <v>1900</v>
      </c>
      <c r="G10" s="38">
        <v>1900</v>
      </c>
      <c r="H10" s="38"/>
      <c r="I10" s="30" t="s">
        <v>23</v>
      </c>
      <c r="J10" s="48">
        <v>45414</v>
      </c>
      <c r="K10" s="28" t="s">
        <v>37</v>
      </c>
      <c r="L10" s="28"/>
    </row>
    <row r="11" s="6" customFormat="true" ht="59" customHeight="true" spans="1:12">
      <c r="A11" s="28">
        <v>5</v>
      </c>
      <c r="B11" s="27" t="s">
        <v>38</v>
      </c>
      <c r="C11" s="28" t="s">
        <v>20</v>
      </c>
      <c r="D11" s="29" t="s">
        <v>39</v>
      </c>
      <c r="E11" s="28">
        <v>2024</v>
      </c>
      <c r="F11" s="38">
        <v>2000</v>
      </c>
      <c r="G11" s="38">
        <v>2000</v>
      </c>
      <c r="H11" s="38"/>
      <c r="I11" s="30" t="s">
        <v>23</v>
      </c>
      <c r="J11" s="48">
        <v>45415</v>
      </c>
      <c r="K11" s="28" t="s">
        <v>40</v>
      </c>
      <c r="L11" s="28"/>
    </row>
    <row r="12" s="5" customFormat="true" ht="162" customHeight="true" spans="1:12">
      <c r="A12" s="28">
        <v>6</v>
      </c>
      <c r="B12" s="27" t="s">
        <v>41</v>
      </c>
      <c r="C12" s="30" t="s">
        <v>20</v>
      </c>
      <c r="D12" s="29" t="s">
        <v>42</v>
      </c>
      <c r="E12" s="37">
        <v>2024</v>
      </c>
      <c r="F12" s="28">
        <v>2183.6</v>
      </c>
      <c r="G12" s="28">
        <v>2183.6</v>
      </c>
      <c r="H12" s="28"/>
      <c r="I12" s="30" t="s">
        <v>23</v>
      </c>
      <c r="J12" s="48">
        <v>45413</v>
      </c>
      <c r="K12" s="28" t="s">
        <v>43</v>
      </c>
      <c r="L12" s="28" t="s">
        <v>25</v>
      </c>
    </row>
    <row r="13" s="6" customFormat="true" ht="40" customHeight="true" spans="1:12">
      <c r="A13" s="24" t="s">
        <v>44</v>
      </c>
      <c r="B13" s="22" t="s">
        <v>45</v>
      </c>
      <c r="C13" s="28"/>
      <c r="D13" s="29"/>
      <c r="E13" s="28"/>
      <c r="F13" s="24">
        <f>F14+F21+F23+F25+F29+F19</f>
        <v>66087.99</v>
      </c>
      <c r="G13" s="24">
        <f>G14+G21+G23+G25+G29+G19</f>
        <v>38354.65</v>
      </c>
      <c r="H13" s="24">
        <f>H14+H21+H23+H25+H29+H19</f>
        <v>24748</v>
      </c>
      <c r="I13" s="47"/>
      <c r="J13" s="48"/>
      <c r="K13" s="28"/>
      <c r="L13" s="28"/>
    </row>
    <row r="14" s="6" customFormat="true" ht="40" customHeight="true" spans="1:12">
      <c r="A14" s="24" t="s">
        <v>16</v>
      </c>
      <c r="B14" s="22" t="s">
        <v>46</v>
      </c>
      <c r="C14" s="28"/>
      <c r="D14" s="29"/>
      <c r="E14" s="28"/>
      <c r="F14" s="36">
        <f>SUM(F15:F18)</f>
        <v>20363.44</v>
      </c>
      <c r="G14" s="36">
        <f>SUM(G15:G18)</f>
        <v>14922.65</v>
      </c>
      <c r="H14" s="36">
        <f>SUM(H15:H18)</f>
        <v>3000</v>
      </c>
      <c r="I14" s="47"/>
      <c r="J14" s="48"/>
      <c r="K14" s="28"/>
      <c r="L14" s="28"/>
    </row>
    <row r="15" s="6" customFormat="true" ht="140" customHeight="true" spans="1:12">
      <c r="A15" s="28">
        <v>8</v>
      </c>
      <c r="B15" s="27" t="s">
        <v>47</v>
      </c>
      <c r="C15" s="28" t="s">
        <v>48</v>
      </c>
      <c r="D15" s="27" t="s">
        <v>49</v>
      </c>
      <c r="E15" s="28" t="s">
        <v>50</v>
      </c>
      <c r="F15" s="39">
        <v>2527.79</v>
      </c>
      <c r="G15" s="39">
        <v>1328</v>
      </c>
      <c r="H15" s="39"/>
      <c r="I15" s="47" t="s">
        <v>23</v>
      </c>
      <c r="J15" s="48">
        <v>45161</v>
      </c>
      <c r="K15" s="28" t="s">
        <v>51</v>
      </c>
      <c r="L15" s="28"/>
    </row>
    <row r="16" s="6" customFormat="true" ht="99" customHeight="true" spans="1:12">
      <c r="A16" s="28">
        <v>9</v>
      </c>
      <c r="B16" s="27" t="s">
        <v>52</v>
      </c>
      <c r="C16" s="28" t="s">
        <v>48</v>
      </c>
      <c r="D16" s="27" t="s">
        <v>53</v>
      </c>
      <c r="E16" s="28" t="s">
        <v>50</v>
      </c>
      <c r="F16" s="39">
        <v>2066.45</v>
      </c>
      <c r="G16" s="39">
        <f>2066.45-500</f>
        <v>1566.45</v>
      </c>
      <c r="H16" s="39"/>
      <c r="I16" s="47" t="s">
        <v>23</v>
      </c>
      <c r="J16" s="48">
        <v>45229</v>
      </c>
      <c r="K16" s="28" t="s">
        <v>51</v>
      </c>
      <c r="L16" s="28"/>
    </row>
    <row r="17" s="5" customFormat="true" ht="88" customHeight="true" spans="1:12">
      <c r="A17" s="28">
        <v>10</v>
      </c>
      <c r="B17" s="27" t="s">
        <v>54</v>
      </c>
      <c r="C17" s="28" t="s">
        <v>20</v>
      </c>
      <c r="D17" s="29" t="s">
        <v>55</v>
      </c>
      <c r="E17" s="28" t="s">
        <v>22</v>
      </c>
      <c r="F17" s="28">
        <v>7865</v>
      </c>
      <c r="G17" s="28">
        <v>4865</v>
      </c>
      <c r="H17" s="28">
        <v>3000</v>
      </c>
      <c r="I17" s="28" t="s">
        <v>23</v>
      </c>
      <c r="J17" s="48">
        <v>45353</v>
      </c>
      <c r="K17" s="28" t="s">
        <v>37</v>
      </c>
      <c r="L17" s="28" t="s">
        <v>25</v>
      </c>
    </row>
    <row r="18" s="7" customFormat="true" ht="193" customHeight="true" spans="1:12">
      <c r="A18" s="28">
        <v>11</v>
      </c>
      <c r="B18" s="27" t="s">
        <v>56</v>
      </c>
      <c r="C18" s="28" t="s">
        <v>20</v>
      </c>
      <c r="D18" s="29" t="s">
        <v>57</v>
      </c>
      <c r="E18" s="28" t="s">
        <v>50</v>
      </c>
      <c r="F18" s="28">
        <v>7904.2</v>
      </c>
      <c r="G18" s="28">
        <v>7163.2</v>
      </c>
      <c r="H18" s="28">
        <v>0</v>
      </c>
      <c r="I18" s="28" t="s">
        <v>23</v>
      </c>
      <c r="J18" s="48">
        <v>45201</v>
      </c>
      <c r="K18" s="28" t="s">
        <v>58</v>
      </c>
      <c r="L18" s="28" t="s">
        <v>25</v>
      </c>
    </row>
    <row r="19" s="6" customFormat="true" ht="40" customHeight="true" spans="1:12">
      <c r="A19" s="24" t="s">
        <v>33</v>
      </c>
      <c r="B19" s="22" t="s">
        <v>59</v>
      </c>
      <c r="C19" s="28"/>
      <c r="D19" s="29"/>
      <c r="E19" s="28"/>
      <c r="F19" s="36">
        <f t="shared" ref="F19:H19" si="0">SUM(F20:F20)</f>
        <v>1432</v>
      </c>
      <c r="G19" s="36">
        <f t="shared" si="0"/>
        <v>1432</v>
      </c>
      <c r="H19" s="36">
        <f t="shared" si="0"/>
        <v>0</v>
      </c>
      <c r="I19" s="47"/>
      <c r="J19" s="48"/>
      <c r="K19" s="28"/>
      <c r="L19" s="28"/>
    </row>
    <row r="20" s="6" customFormat="true" ht="125" customHeight="true" spans="1:12">
      <c r="A20" s="28">
        <v>12</v>
      </c>
      <c r="B20" s="27" t="s">
        <v>60</v>
      </c>
      <c r="C20" s="28" t="s">
        <v>20</v>
      </c>
      <c r="D20" s="27" t="s">
        <v>61</v>
      </c>
      <c r="E20" s="28">
        <v>2024</v>
      </c>
      <c r="F20" s="28">
        <v>1432</v>
      </c>
      <c r="G20" s="28">
        <v>1432</v>
      </c>
      <c r="H20" s="40"/>
      <c r="I20" s="47" t="s">
        <v>23</v>
      </c>
      <c r="J20" s="50">
        <v>45383</v>
      </c>
      <c r="K20" s="28" t="s">
        <v>62</v>
      </c>
      <c r="L20" s="28"/>
    </row>
    <row r="21" s="6" customFormat="true" ht="40" customHeight="true" spans="1:12">
      <c r="A21" s="24" t="s">
        <v>63</v>
      </c>
      <c r="B21" s="22" t="s">
        <v>64</v>
      </c>
      <c r="C21" s="28"/>
      <c r="D21" s="29"/>
      <c r="E21" s="28"/>
      <c r="F21" s="36">
        <f>SUM(F22:F22)</f>
        <v>2120</v>
      </c>
      <c r="G21" s="36">
        <f>SUM(G22:G22)</f>
        <v>1340</v>
      </c>
      <c r="H21" s="36">
        <f>SUM(H22:H22)</f>
        <v>780</v>
      </c>
      <c r="I21" s="47"/>
      <c r="J21" s="48"/>
      <c r="K21" s="28"/>
      <c r="L21" s="28"/>
    </row>
    <row r="22" s="6" customFormat="true" ht="94" customHeight="true" spans="1:12">
      <c r="A22" s="28">
        <v>13</v>
      </c>
      <c r="B22" s="27" t="s">
        <v>65</v>
      </c>
      <c r="C22" s="28" t="s">
        <v>20</v>
      </c>
      <c r="D22" s="29" t="s">
        <v>66</v>
      </c>
      <c r="E22" s="28" t="s">
        <v>22</v>
      </c>
      <c r="F22" s="28">
        <v>2120</v>
      </c>
      <c r="G22" s="28">
        <v>1340</v>
      </c>
      <c r="H22" s="28">
        <v>780</v>
      </c>
      <c r="I22" s="47" t="s">
        <v>23</v>
      </c>
      <c r="J22" s="48">
        <v>45383</v>
      </c>
      <c r="K22" s="28" t="s">
        <v>67</v>
      </c>
      <c r="L22" s="28" t="s">
        <v>25</v>
      </c>
    </row>
    <row r="23" s="6" customFormat="true" ht="40" customHeight="true" spans="1:12">
      <c r="A23" s="24" t="s">
        <v>68</v>
      </c>
      <c r="B23" s="22" t="s">
        <v>69</v>
      </c>
      <c r="C23" s="28"/>
      <c r="D23" s="29"/>
      <c r="E23" s="28"/>
      <c r="F23" s="36">
        <f>SUM(F24)</f>
        <v>13896</v>
      </c>
      <c r="G23" s="36">
        <f>SUM(G24)</f>
        <v>4196</v>
      </c>
      <c r="H23" s="36">
        <f>SUM(H24)</f>
        <v>9700</v>
      </c>
      <c r="I23" s="47"/>
      <c r="J23" s="48"/>
      <c r="K23" s="28"/>
      <c r="L23" s="28"/>
    </row>
    <row r="24" s="6" customFormat="true" ht="138" customHeight="true" spans="1:12">
      <c r="A24" s="28">
        <v>14</v>
      </c>
      <c r="B24" s="27" t="s">
        <v>70</v>
      </c>
      <c r="C24" s="28" t="s">
        <v>20</v>
      </c>
      <c r="D24" s="29" t="s">
        <v>71</v>
      </c>
      <c r="E24" s="28" t="s">
        <v>22</v>
      </c>
      <c r="F24" s="28">
        <v>13896</v>
      </c>
      <c r="G24" s="28">
        <v>4196</v>
      </c>
      <c r="H24" s="28">
        <f>F24-G24</f>
        <v>9700</v>
      </c>
      <c r="I24" s="47" t="s">
        <v>23</v>
      </c>
      <c r="J24" s="48">
        <v>45383</v>
      </c>
      <c r="K24" s="28" t="s">
        <v>67</v>
      </c>
      <c r="L24" s="28"/>
    </row>
    <row r="25" s="6" customFormat="true" ht="40" customHeight="true" spans="1:12">
      <c r="A25" s="24" t="s">
        <v>72</v>
      </c>
      <c r="B25" s="22" t="s">
        <v>73</v>
      </c>
      <c r="C25" s="28"/>
      <c r="D25" s="29"/>
      <c r="E25" s="28"/>
      <c r="F25" s="36">
        <f>SUM(F26:F28)</f>
        <v>9089</v>
      </c>
      <c r="G25" s="36">
        <f>SUM(G26:G28)</f>
        <v>8544</v>
      </c>
      <c r="H25" s="36">
        <f>SUM(H26:H28)</f>
        <v>0</v>
      </c>
      <c r="I25" s="47"/>
      <c r="J25" s="48"/>
      <c r="K25" s="28"/>
      <c r="L25" s="28"/>
    </row>
    <row r="26" s="6" customFormat="true" ht="127" customHeight="true" spans="1:12">
      <c r="A26" s="28">
        <v>15</v>
      </c>
      <c r="B26" s="27" t="s">
        <v>74</v>
      </c>
      <c r="C26" s="28" t="s">
        <v>48</v>
      </c>
      <c r="D26" s="29" t="s">
        <v>75</v>
      </c>
      <c r="E26" s="28" t="s">
        <v>50</v>
      </c>
      <c r="F26" s="38">
        <v>3045</v>
      </c>
      <c r="G26" s="38">
        <v>2500</v>
      </c>
      <c r="H26" s="38"/>
      <c r="I26" s="47" t="s">
        <v>23</v>
      </c>
      <c r="J26" s="48">
        <v>45170</v>
      </c>
      <c r="K26" s="28" t="s">
        <v>62</v>
      </c>
      <c r="L26" s="28" t="s">
        <v>25</v>
      </c>
    </row>
    <row r="27" s="8" customFormat="true" ht="89" customHeight="true" spans="1:12">
      <c r="A27" s="28">
        <v>16</v>
      </c>
      <c r="B27" s="27" t="s">
        <v>76</v>
      </c>
      <c r="C27" s="28" t="s">
        <v>20</v>
      </c>
      <c r="D27" s="29" t="s">
        <v>77</v>
      </c>
      <c r="E27" s="37" t="s">
        <v>22</v>
      </c>
      <c r="F27" s="41">
        <v>4200</v>
      </c>
      <c r="G27" s="41">
        <v>4200</v>
      </c>
      <c r="H27" s="41"/>
      <c r="I27" s="28" t="s">
        <v>23</v>
      </c>
      <c r="J27" s="48">
        <v>45413</v>
      </c>
      <c r="K27" s="28" t="s">
        <v>62</v>
      </c>
      <c r="L27" s="28"/>
    </row>
    <row r="28" s="9" customFormat="true" ht="92" customHeight="true" spans="1:12">
      <c r="A28" s="28">
        <v>17</v>
      </c>
      <c r="B28" s="27" t="s">
        <v>78</v>
      </c>
      <c r="C28" s="28" t="s">
        <v>20</v>
      </c>
      <c r="D28" s="29" t="s">
        <v>79</v>
      </c>
      <c r="E28" s="37">
        <v>2024</v>
      </c>
      <c r="F28" s="41">
        <v>1844</v>
      </c>
      <c r="G28" s="41">
        <v>1844</v>
      </c>
      <c r="H28" s="41"/>
      <c r="I28" s="47" t="s">
        <v>23</v>
      </c>
      <c r="J28" s="48">
        <v>45445</v>
      </c>
      <c r="K28" s="28" t="s">
        <v>62</v>
      </c>
      <c r="L28" s="28" t="s">
        <v>25</v>
      </c>
    </row>
    <row r="29" s="6" customFormat="true" ht="40" customHeight="true" spans="1:12">
      <c r="A29" s="24" t="s">
        <v>80</v>
      </c>
      <c r="B29" s="22" t="s">
        <v>81</v>
      </c>
      <c r="C29" s="28"/>
      <c r="D29" s="29"/>
      <c r="E29" s="28"/>
      <c r="F29" s="36">
        <f>SUM(F30:F31)</f>
        <v>19187.55</v>
      </c>
      <c r="G29" s="36">
        <f>SUM(G30:G31)</f>
        <v>7920</v>
      </c>
      <c r="H29" s="36">
        <f>SUM(H30:H31)</f>
        <v>11268</v>
      </c>
      <c r="I29" s="47"/>
      <c r="J29" s="48"/>
      <c r="K29" s="28"/>
      <c r="L29" s="28"/>
    </row>
    <row r="30" s="6" customFormat="true" ht="126" customHeight="true" spans="1:12">
      <c r="A30" s="28">
        <v>18</v>
      </c>
      <c r="B30" s="27" t="s">
        <v>82</v>
      </c>
      <c r="C30" s="28" t="s">
        <v>20</v>
      </c>
      <c r="D30" s="29" t="s">
        <v>83</v>
      </c>
      <c r="E30" s="28" t="s">
        <v>22</v>
      </c>
      <c r="F30" s="39">
        <v>4732.55</v>
      </c>
      <c r="G30" s="39">
        <v>1420</v>
      </c>
      <c r="H30" s="39">
        <v>3313</v>
      </c>
      <c r="I30" s="47" t="s">
        <v>23</v>
      </c>
      <c r="J30" s="48">
        <v>45444</v>
      </c>
      <c r="K30" s="28" t="s">
        <v>67</v>
      </c>
      <c r="L30" s="28" t="s">
        <v>25</v>
      </c>
    </row>
    <row r="31" s="5" customFormat="true" ht="97" customHeight="true" spans="1:12">
      <c r="A31" s="28">
        <v>19</v>
      </c>
      <c r="B31" s="27" t="s">
        <v>84</v>
      </c>
      <c r="C31" s="28" t="s">
        <v>20</v>
      </c>
      <c r="D31" s="29" t="s">
        <v>85</v>
      </c>
      <c r="E31" s="28" t="s">
        <v>22</v>
      </c>
      <c r="F31" s="28">
        <v>14455</v>
      </c>
      <c r="G31" s="28">
        <v>6500</v>
      </c>
      <c r="H31" s="28">
        <v>7955</v>
      </c>
      <c r="I31" s="28" t="s">
        <v>23</v>
      </c>
      <c r="J31" s="48">
        <v>45445</v>
      </c>
      <c r="K31" s="28" t="s">
        <v>24</v>
      </c>
      <c r="L31" s="28" t="s">
        <v>25</v>
      </c>
    </row>
    <row r="32" s="10" customFormat="true" ht="40" customHeight="true" spans="1:12">
      <c r="A32" s="24" t="s">
        <v>86</v>
      </c>
      <c r="B32" s="22" t="s">
        <v>87</v>
      </c>
      <c r="C32" s="24"/>
      <c r="D32" s="25"/>
      <c r="E32" s="24"/>
      <c r="F32" s="24">
        <f>SUM(F33:F34)</f>
        <v>38500</v>
      </c>
      <c r="G32" s="24">
        <f>SUM(G33:G34)</f>
        <v>10800</v>
      </c>
      <c r="H32" s="24">
        <f>SUM(H33:H34)</f>
        <v>27700</v>
      </c>
      <c r="I32" s="45"/>
      <c r="J32" s="51"/>
      <c r="K32" s="24"/>
      <c r="L32" s="24"/>
    </row>
    <row r="33" s="9" customFormat="true" ht="112" customHeight="true" spans="1:12">
      <c r="A33" s="28">
        <v>19</v>
      </c>
      <c r="B33" s="27" t="s">
        <v>88</v>
      </c>
      <c r="C33" s="28" t="s">
        <v>20</v>
      </c>
      <c r="D33" s="29" t="s">
        <v>89</v>
      </c>
      <c r="E33" s="37" t="s">
        <v>22</v>
      </c>
      <c r="F33" s="39">
        <v>2500</v>
      </c>
      <c r="G33" s="28">
        <v>800</v>
      </c>
      <c r="H33" s="28">
        <v>1700</v>
      </c>
      <c r="I33" s="47" t="s">
        <v>90</v>
      </c>
      <c r="J33" s="48">
        <v>45352</v>
      </c>
      <c r="K33" s="28" t="s">
        <v>91</v>
      </c>
      <c r="L33" s="28"/>
    </row>
    <row r="34" s="6" customFormat="true" ht="128" customHeight="true" spans="1:12">
      <c r="A34" s="28">
        <v>20</v>
      </c>
      <c r="B34" s="27" t="s">
        <v>92</v>
      </c>
      <c r="C34" s="28" t="s">
        <v>48</v>
      </c>
      <c r="D34" s="31" t="s">
        <v>93</v>
      </c>
      <c r="E34" s="28" t="s">
        <v>22</v>
      </c>
      <c r="F34" s="28">
        <v>36000</v>
      </c>
      <c r="G34" s="28">
        <v>10000</v>
      </c>
      <c r="H34" s="28">
        <v>26000</v>
      </c>
      <c r="I34" s="47" t="s">
        <v>90</v>
      </c>
      <c r="J34" s="48">
        <v>45354</v>
      </c>
      <c r="K34" s="28" t="s">
        <v>94</v>
      </c>
      <c r="L34" s="28"/>
    </row>
  </sheetData>
  <autoFilter ref="A1:L34">
    <extLst/>
  </autoFilter>
  <mergeCells count="1">
    <mergeCell ref="A1:L1"/>
  </mergeCells>
  <pageMargins left="0.432638888888889" right="0.354166666666667" top="0.66875" bottom="0.629861111111111" header="0.5" footer="0.393055555555556"/>
  <pageSetup paperSize="9" scale="59"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王小军</dc:creator>
  <cp:lastModifiedBy>ltq</cp:lastModifiedBy>
  <dcterms:created xsi:type="dcterms:W3CDTF">2021-01-14T07:20:00Z</dcterms:created>
  <dcterms:modified xsi:type="dcterms:W3CDTF">2023-12-11T09:57:25Z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62DE961A919E4C3A8BE237C6D537102E_13</vt:lpwstr>
  </property>
</Properties>
</file>